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орма" sheetId="2" r:id="rId1"/>
  </sheets>
  <definedNames>
    <definedName name="_xlnm.Print_Area" localSheetId="0">форма!$A$1:$H$100</definedName>
  </definedNames>
  <calcPr calcId="152511"/>
</workbook>
</file>

<file path=xl/calcChain.xml><?xml version="1.0" encoding="utf-8"?>
<calcChain xmlns="http://schemas.openxmlformats.org/spreadsheetml/2006/main">
  <c r="H77" i="2" l="1"/>
  <c r="H73" i="2" s="1"/>
  <c r="H72" i="2"/>
  <c r="H68" i="2" s="1"/>
  <c r="H54" i="2"/>
  <c r="H55" i="2"/>
  <c r="H56" i="2"/>
  <c r="H57" i="2"/>
  <c r="H58" i="2"/>
  <c r="H59" i="2"/>
  <c r="H49" i="2"/>
  <c r="H50" i="2"/>
  <c r="H46" i="2"/>
  <c r="H40" i="2"/>
  <c r="H41" i="2"/>
  <c r="H35" i="2"/>
  <c r="H27" i="2"/>
  <c r="H83" i="2" l="1"/>
  <c r="H91" i="2" l="1"/>
  <c r="H39" i="2" l="1"/>
  <c r="H34" i="2"/>
  <c r="H33" i="2"/>
  <c r="H31" i="2"/>
  <c r="H47" i="2" l="1"/>
  <c r="H44" i="2" s="1"/>
  <c r="H36" i="2"/>
  <c r="H26" i="2" l="1"/>
  <c r="H24" i="2" s="1"/>
  <c r="H85" i="2" s="1"/>
  <c r="H32" i="2"/>
  <c r="H29" i="2" s="1"/>
  <c r="H37" i="2"/>
  <c r="H48" i="2" l="1"/>
  <c r="H43" i="2" s="1"/>
  <c r="H28" i="2"/>
  <c r="H42" i="2" s="1"/>
  <c r="H51" i="2" l="1"/>
  <c r="H90" i="2" s="1"/>
  <c r="H52" i="2" l="1"/>
  <c r="H86" i="2" s="1"/>
  <c r="H87" i="2" s="1"/>
  <c r="H53" i="2" l="1"/>
</calcChain>
</file>

<file path=xl/sharedStrings.xml><?xml version="1.0" encoding="utf-8"?>
<sst xmlns="http://schemas.openxmlformats.org/spreadsheetml/2006/main" count="144" uniqueCount="105">
  <si>
    <t>Приложение № 4.1</t>
  </si>
  <si>
    <t>к приказу Минэнерго России</t>
  </si>
  <si>
    <t>от 24 марта 2010 г. № 114</t>
  </si>
  <si>
    <t>Финансовый план на период реализации инвестиционной программы</t>
  </si>
  <si>
    <t>(заполняется по финансированию)</t>
  </si>
  <si>
    <t>Утверждаю</t>
  </si>
  <si>
    <t>генеральный директор</t>
  </si>
  <si>
    <t>ЗАО "СПГЭС"</t>
  </si>
  <si>
    <t>_________________С.В. Козин</t>
  </si>
  <si>
    <t>(подпись)</t>
  </si>
  <si>
    <t>«____»___________________20____года</t>
  </si>
  <si>
    <t>М. П.</t>
  </si>
  <si>
    <t>№ п/п</t>
  </si>
  <si>
    <t>Показатели</t>
  </si>
  <si>
    <t>Всего</t>
  </si>
  <si>
    <t>I.</t>
  </si>
  <si>
    <t>Выручка от реализации товаров (работ, услуг), всего</t>
  </si>
  <si>
    <t>в том числе:</t>
  </si>
  <si>
    <t>1.1.</t>
  </si>
  <si>
    <t>1.2.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</si>
  <si>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</si>
  <si>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</si>
  <si>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</si>
  <si>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</si>
  <si>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</si>
  <si>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</si>
  <si>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</si>
  <si>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 на компенсацию потерь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</si>
  <si>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</si>
  <si>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</si>
  <si>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</si>
  <si>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</si>
  <si>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</si>
  <si>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</si>
  <si>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</si>
  <si>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</si>
  <si>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</si>
  <si>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</si>
  <si>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</si>
  <si>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</si>
  <si>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</si>
  <si>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</si>
  <si>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</si>
  <si>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r>
      <t>Валовая прибыль (I р.</t>
    </r>
    <r>
      <rPr>
        <b/>
        <sz val="10"/>
        <rFont val="Arial Cyr"/>
        <charset val="204"/>
      </rPr>
      <t>—</t>
    </r>
    <r>
      <rPr>
        <b/>
        <sz val="10"/>
        <rFont val="Times New Roman"/>
        <family val="1"/>
        <charset val="204"/>
      </rPr>
      <t>II р.)</t>
    </r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</si>
  <si>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</si>
  <si>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</si>
  <si>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</si>
  <si>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</si>
  <si>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                                   (дивиденды от Д3О)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</si>
  <si>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</si>
  <si>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</si>
  <si>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</si>
  <si>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</si>
  <si>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</si>
  <si>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налогообложения (III+IV)</t>
  </si>
  <si>
    <t>VI.</t>
  </si>
  <si>
    <t>Налог на прибыль</t>
  </si>
  <si>
    <t>VII.</t>
  </si>
  <si>
    <t>Чистая прибыль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</si>
  <si>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</si>
  <si>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</si>
  <si>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</si>
  <si>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</si>
  <si>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</si>
  <si>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</si>
  <si>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</si>
  <si>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</si>
  <si>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</si>
  <si>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</si>
  <si>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r>
      <t xml:space="preserve">Сальдо (+ увеличение; </t>
    </r>
    <r>
      <rPr>
        <sz val="11"/>
        <color theme="1"/>
        <rFont val="Calibri"/>
        <family val="2"/>
        <scheme val="minor"/>
      </rPr>
      <t xml:space="preserve">– </t>
    </r>
    <r>
      <rPr>
        <sz val="10"/>
        <rFont val="Times New Roman"/>
        <family val="1"/>
        <charset val="204"/>
      </rPr>
      <t>сокращение)</t>
    </r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</si>
  <si>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</si>
  <si>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</si>
  <si>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</si>
  <si>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</si>
  <si>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</si>
  <si>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</si>
  <si>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</si>
  <si>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</si>
  <si>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 ч. в части ДПМ*</t>
  </si>
  <si>
    <t>XII.</t>
  </si>
  <si>
    <t>Погашение заемных средств</t>
  </si>
  <si>
    <t>в том числе по:</t>
  </si>
  <si>
    <t>Инвестиционной программе</t>
  </si>
  <si>
    <t>XIII.</t>
  </si>
  <si>
    <t>Возмещаемый НДС (поступления)</t>
  </si>
  <si>
    <t>XIV.</t>
  </si>
  <si>
    <t>Купля/продажа активов</t>
  </si>
  <si>
    <t>Покупка активов (акций, долей и т. п.)</t>
  </si>
  <si>
    <t>Продажа активов (акций, долей и т. п.)</t>
  </si>
  <si>
    <t>XV.</t>
  </si>
  <si>
    <t>Средства, полученные от допэмиссии акций</t>
  </si>
  <si>
    <t>XVI.</t>
  </si>
  <si>
    <t>Капитальные вложения</t>
  </si>
  <si>
    <t>Всего поступления                                                                              (I р.+1 п. IV р.+2 п. IX р.+1 п. Х р.+ХI р.+ХIII р.+2 п. ХIV р.+ХV р.)</t>
  </si>
  <si>
    <t>XVII.</t>
  </si>
  <si>
    <t>Всего расходы (II р.–3 п. II р.+2 п. IV р.+1 п. IX р.+2 п. Х р.+VI р.+VIII р.+ХII р.+1 п. ХIV р.+ХVI р.)</t>
  </si>
  <si>
    <r>
      <t xml:space="preserve">Сальдо (+ профицит; </t>
    </r>
    <r>
      <rPr>
        <b/>
        <sz val="10"/>
        <rFont val="Arial Cyr"/>
        <charset val="204"/>
      </rPr>
      <t xml:space="preserve">– </t>
    </r>
    <r>
      <rPr>
        <b/>
        <sz val="10"/>
        <rFont val="Times New Roman"/>
        <family val="1"/>
        <charset val="204"/>
      </rPr>
      <t>дефицит) (ХVI р.–ХVII р.)</t>
    </r>
  </si>
  <si>
    <t>Справочно:</t>
  </si>
  <si>
    <t>EBITDA</t>
  </si>
  <si>
    <t>Долг на конец периода</t>
  </si>
  <si>
    <t>млн. рублей</t>
  </si>
  <si>
    <t>Выручка от основной деятельности                                                  (расшифровать по видам регулируемой деятельности)</t>
  </si>
  <si>
    <t>Выручка от прочей деятельности (расшифровать)</t>
  </si>
  <si>
    <t>Прочие цели (расшифровка)</t>
  </si>
  <si>
    <t>Прогноз тарифов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</si>
</sst>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" fontId="7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left"/>
    </xf>
    <xf numFmtId="4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tabSelected="1" zoomScaleNormal="100" workbookViewId="0">
      <selection activeCell="C90" sqref="C90:G92"/>
    </sheetView>
  </sheetViews>
  <sheetFormatPr defaultColWidth="1.42578125" defaultRowHeight="12.75" x14ac:dyDescent="0.2"/>
  <cols>
    <col min="1" max="1" width="5.7109375" style="3" bestFit="1" customWidth="1"/>
    <col min="2" max="2" width="50.42578125" style="3" customWidth="1"/>
    <col min="3" max="5" width="13.140625" style="3" customWidth="1"/>
    <col min="6" max="6" width="14.140625" style="3" customWidth="1"/>
    <col min="7" max="7" width="15.28515625" style="3" customWidth="1"/>
    <col min="8" max="8" width="15.28515625" style="3" hidden="1" customWidth="1"/>
    <col min="9" max="9" width="25.85546875" style="3" customWidth="1"/>
    <col min="10" max="16384" width="1.42578125" style="3"/>
  </cols>
  <sheetData>
    <row r="1" spans="1:9" s="1" customFormat="1" ht="11.25" x14ac:dyDescent="0.2">
      <c r="D1" s="2"/>
      <c r="G1" s="2" t="s">
        <v>0</v>
      </c>
      <c r="H1" s="2"/>
    </row>
    <row r="2" spans="1:9" s="1" customFormat="1" ht="11.25" x14ac:dyDescent="0.2">
      <c r="D2" s="2"/>
      <c r="G2" s="2" t="s">
        <v>1</v>
      </c>
      <c r="H2" s="2"/>
    </row>
    <row r="3" spans="1:9" s="1" customFormat="1" ht="11.25" x14ac:dyDescent="0.2">
      <c r="D3" s="2"/>
      <c r="G3" s="2" t="s">
        <v>2</v>
      </c>
      <c r="H3" s="2"/>
    </row>
    <row r="6" spans="1:9" ht="18.75" x14ac:dyDescent="0.3">
      <c r="A6" s="43" t="s">
        <v>3</v>
      </c>
      <c r="B6" s="43"/>
      <c r="C6" s="43"/>
      <c r="D6" s="43"/>
      <c r="E6" s="43"/>
      <c r="F6" s="43"/>
      <c r="G6" s="43"/>
      <c r="H6" s="44"/>
    </row>
    <row r="7" spans="1:9" ht="18.75" x14ac:dyDescent="0.3">
      <c r="A7" s="43" t="s">
        <v>4</v>
      </c>
      <c r="B7" s="43"/>
      <c r="C7" s="43"/>
      <c r="D7" s="43"/>
      <c r="E7" s="43"/>
      <c r="F7" s="43"/>
      <c r="G7" s="43"/>
      <c r="H7" s="44"/>
    </row>
    <row r="10" spans="1:9" ht="15.75" x14ac:dyDescent="0.25">
      <c r="C10" s="45"/>
      <c r="D10" s="45"/>
      <c r="F10" s="45" t="s">
        <v>5</v>
      </c>
      <c r="G10" s="45"/>
      <c r="H10" s="35"/>
      <c r="I10" s="28"/>
    </row>
    <row r="11" spans="1:9" ht="15.75" x14ac:dyDescent="0.25">
      <c r="C11" s="45"/>
      <c r="D11" s="45"/>
      <c r="F11" s="45" t="s">
        <v>6</v>
      </c>
      <c r="G11" s="45"/>
      <c r="H11" s="35"/>
      <c r="I11" s="28"/>
    </row>
    <row r="12" spans="1:9" ht="15.75" x14ac:dyDescent="0.25">
      <c r="C12" s="45"/>
      <c r="D12" s="45"/>
      <c r="F12" s="45" t="s">
        <v>7</v>
      </c>
      <c r="G12" s="45"/>
      <c r="H12" s="35"/>
      <c r="I12" s="28"/>
    </row>
    <row r="13" spans="1:9" ht="15.75" x14ac:dyDescent="0.25">
      <c r="C13" s="4"/>
      <c r="D13" s="34"/>
      <c r="F13" s="4"/>
      <c r="G13" s="35"/>
      <c r="H13" s="35"/>
    </row>
    <row r="14" spans="1:9" s="5" customFormat="1" ht="15.75" x14ac:dyDescent="0.2">
      <c r="C14" s="6"/>
      <c r="D14" s="7"/>
      <c r="F14" s="6"/>
      <c r="G14" s="7" t="s">
        <v>8</v>
      </c>
      <c r="H14" s="7"/>
    </row>
    <row r="15" spans="1:9" s="5" customFormat="1" x14ac:dyDescent="0.2">
      <c r="C15" s="8"/>
      <c r="F15" s="8" t="s">
        <v>9</v>
      </c>
    </row>
    <row r="16" spans="1:9" x14ac:dyDescent="0.2">
      <c r="C16" s="9"/>
      <c r="F16" s="9"/>
    </row>
    <row r="17" spans="1:9" x14ac:dyDescent="0.2">
      <c r="D17" s="8"/>
      <c r="G17" s="8" t="s">
        <v>10</v>
      </c>
      <c r="H17" s="8"/>
    </row>
    <row r="18" spans="1:9" x14ac:dyDescent="0.2">
      <c r="B18" s="8"/>
      <c r="G18" s="3" t="s">
        <v>11</v>
      </c>
    </row>
    <row r="19" spans="1:9" x14ac:dyDescent="0.2">
      <c r="B19" s="8"/>
    </row>
    <row r="20" spans="1:9" x14ac:dyDescent="0.2">
      <c r="D20" s="8"/>
      <c r="G20" s="8" t="s">
        <v>100</v>
      </c>
      <c r="H20" s="8"/>
    </row>
    <row r="21" spans="1:9" x14ac:dyDescent="0.2">
      <c r="A21" s="10" t="s">
        <v>12</v>
      </c>
      <c r="B21" s="10" t="s">
        <v>13</v>
      </c>
      <c r="C21" s="10">
        <v>2017</v>
      </c>
      <c r="D21" s="10">
        <v>2018</v>
      </c>
      <c r="E21" s="38">
        <v>2019</v>
      </c>
      <c r="F21" s="38">
        <v>2020</v>
      </c>
      <c r="G21" s="38">
        <v>2021</v>
      </c>
      <c r="H21" s="30">
        <v>2022</v>
      </c>
    </row>
    <row r="22" spans="1:9" x14ac:dyDescent="0.2">
      <c r="A22" s="11"/>
      <c r="B22" s="11"/>
      <c r="C22" s="11" t="s">
        <v>14</v>
      </c>
      <c r="D22" s="11" t="s">
        <v>14</v>
      </c>
      <c r="E22" s="39" t="s">
        <v>14</v>
      </c>
      <c r="F22" s="39" t="s">
        <v>14</v>
      </c>
      <c r="G22" s="39" t="s">
        <v>14</v>
      </c>
      <c r="H22" s="31" t="s">
        <v>14</v>
      </c>
    </row>
    <row r="23" spans="1:9" x14ac:dyDescent="0.2">
      <c r="A23" s="11">
        <v>1</v>
      </c>
      <c r="B23" s="11">
        <v>2</v>
      </c>
      <c r="C23" s="11">
        <v>3</v>
      </c>
      <c r="D23" s="11">
        <v>4</v>
      </c>
      <c r="E23" s="39">
        <v>5</v>
      </c>
      <c r="F23" s="39">
        <v>6</v>
      </c>
      <c r="G23" s="39">
        <v>7</v>
      </c>
      <c r="H23" s="31">
        <v>7</v>
      </c>
    </row>
    <row r="24" spans="1:9" s="14" customFormat="1" ht="15" customHeight="1" x14ac:dyDescent="0.2">
      <c r="A24" s="10" t="s">
        <v>15</v>
      </c>
      <c r="B24" s="12" t="s">
        <v>16</v>
      </c>
      <c r="C24" s="13">
        <v>3586.7738399999998</v>
      </c>
      <c r="D24" s="13">
        <v>3761.3989759278238</v>
      </c>
      <c r="E24" s="40">
        <v>3923.6395648348675</v>
      </c>
      <c r="F24" s="40">
        <v>4096.7078473231186</v>
      </c>
      <c r="G24" s="40">
        <v>4282.7105135384754</v>
      </c>
      <c r="H24" s="32" t="e">
        <f t="shared" ref="H24" si="0">H26+H27</f>
        <v>#REF!</v>
      </c>
    </row>
    <row r="25" spans="1:9" ht="15" customHeight="1" x14ac:dyDescent="0.2">
      <c r="A25" s="11"/>
      <c r="B25" s="15" t="s">
        <v>17</v>
      </c>
      <c r="C25" s="16"/>
      <c r="D25" s="16"/>
      <c r="E25" s="23"/>
      <c r="F25" s="23"/>
      <c r="G25" s="23"/>
      <c r="H25" s="33"/>
    </row>
    <row r="26" spans="1:9" ht="25.5" x14ac:dyDescent="0.2">
      <c r="A26" s="11" t="s">
        <v>18</v>
      </c>
      <c r="B26" s="15" t="s">
        <v>101</v>
      </c>
      <c r="C26" s="16">
        <v>3424.07384</v>
      </c>
      <c r="D26" s="16">
        <v>3579.1489759278238</v>
      </c>
      <c r="E26" s="23">
        <v>3729.7595648348674</v>
      </c>
      <c r="F26" s="23">
        <v>3886.7078473231186</v>
      </c>
      <c r="G26" s="23">
        <v>4050.2605135384756</v>
      </c>
      <c r="H26" s="33" t="e">
        <f>#REF!</f>
        <v>#REF!</v>
      </c>
      <c r="I26" s="17"/>
    </row>
    <row r="27" spans="1:9" ht="15" customHeight="1" x14ac:dyDescent="0.2">
      <c r="A27" s="11" t="s">
        <v>19</v>
      </c>
      <c r="B27" s="15" t="s">
        <v>102</v>
      </c>
      <c r="C27" s="16">
        <v>162.69999999999999</v>
      </c>
      <c r="D27" s="16">
        <v>182.25</v>
      </c>
      <c r="E27" s="23">
        <v>193.88</v>
      </c>
      <c r="F27" s="23">
        <v>210</v>
      </c>
      <c r="G27" s="23">
        <v>232.45</v>
      </c>
      <c r="H27" s="33" t="e">
        <f>#REF!</f>
        <v>#REF!</v>
      </c>
      <c r="I27" s="18"/>
    </row>
    <row r="28" spans="1:9" s="14" customFormat="1" ht="15" customHeight="1" x14ac:dyDescent="0.2">
      <c r="A28" s="10" t="s">
        <v>20</v>
      </c>
      <c r="B28" s="12" t="s">
        <v>21</v>
      </c>
      <c r="C28" s="19">
        <v>3321.0453910000001</v>
      </c>
      <c r="D28" s="19">
        <v>3471.9536466400004</v>
      </c>
      <c r="E28" s="19">
        <v>3602.3560325056005</v>
      </c>
      <c r="F28" s="19">
        <v>3750.8918738058242</v>
      </c>
      <c r="G28" s="19">
        <v>3909.6087887580575</v>
      </c>
      <c r="H28" s="29" t="e">
        <f t="shared" ref="H28" si="1">H29+H34+H35+H36+H37</f>
        <v>#REF!</v>
      </c>
      <c r="I28" s="18"/>
    </row>
    <row r="29" spans="1:9" s="14" customFormat="1" ht="15" customHeight="1" x14ac:dyDescent="0.2">
      <c r="A29" s="10" t="s">
        <v>22</v>
      </c>
      <c r="B29" s="12" t="s">
        <v>23</v>
      </c>
      <c r="C29" s="19">
        <v>511.56260900000001</v>
      </c>
      <c r="D29" s="19">
        <v>532.02511335999998</v>
      </c>
      <c r="E29" s="19">
        <v>553.30611789440002</v>
      </c>
      <c r="F29" s="19">
        <v>575.438362610176</v>
      </c>
      <c r="G29" s="19">
        <v>598.45589711458308</v>
      </c>
      <c r="H29" s="29" t="e">
        <f t="shared" ref="H29" si="2">H31+H32+H33</f>
        <v>#REF!</v>
      </c>
      <c r="I29" s="18"/>
    </row>
    <row r="30" spans="1:9" ht="15" customHeight="1" x14ac:dyDescent="0.2">
      <c r="A30" s="11"/>
      <c r="B30" s="20" t="s">
        <v>17</v>
      </c>
      <c r="C30" s="16"/>
      <c r="D30" s="16"/>
      <c r="E30" s="23"/>
      <c r="F30" s="23"/>
      <c r="G30" s="23"/>
      <c r="H30" s="33"/>
      <c r="I30" s="18"/>
    </row>
    <row r="31" spans="1:9" ht="15" customHeight="1" x14ac:dyDescent="0.2">
      <c r="A31" s="11" t="s">
        <v>18</v>
      </c>
      <c r="B31" s="20" t="s">
        <v>24</v>
      </c>
      <c r="C31" s="16">
        <v>15.33</v>
      </c>
      <c r="D31" s="16">
        <v>15.943200000000001</v>
      </c>
      <c r="E31" s="23">
        <v>16.580928</v>
      </c>
      <c r="F31" s="23">
        <v>17.244165120000002</v>
      </c>
      <c r="G31" s="23">
        <v>17.933931724800001</v>
      </c>
      <c r="H31" s="33" t="e">
        <f>#REF!</f>
        <v>#REF!</v>
      </c>
      <c r="I31" s="18"/>
    </row>
    <row r="32" spans="1:9" ht="15" customHeight="1" x14ac:dyDescent="0.2">
      <c r="A32" s="11" t="s">
        <v>19</v>
      </c>
      <c r="B32" s="20" t="s">
        <v>25</v>
      </c>
      <c r="C32" s="16">
        <v>32.696379</v>
      </c>
      <c r="D32" s="16">
        <v>34.004234160000003</v>
      </c>
      <c r="E32" s="23">
        <v>35.364403526400004</v>
      </c>
      <c r="F32" s="23">
        <v>36.778979667456014</v>
      </c>
      <c r="G32" s="23">
        <v>38.250138854154258</v>
      </c>
      <c r="H32" s="33" t="e">
        <f>#REF!</f>
        <v>#REF!</v>
      </c>
      <c r="I32" s="21"/>
    </row>
    <row r="33" spans="1:9" ht="15" customHeight="1" x14ac:dyDescent="0.2">
      <c r="A33" s="11" t="s">
        <v>26</v>
      </c>
      <c r="B33" s="20" t="s">
        <v>27</v>
      </c>
      <c r="C33" s="16">
        <v>463.53622999999999</v>
      </c>
      <c r="D33" s="16">
        <v>482.07767919999998</v>
      </c>
      <c r="E33" s="23">
        <v>501.36078636799999</v>
      </c>
      <c r="F33" s="23">
        <v>521.41521782272002</v>
      </c>
      <c r="G33" s="23">
        <v>542.27182653562886</v>
      </c>
      <c r="H33" s="33" t="e">
        <f>#REF!</f>
        <v>#REF!</v>
      </c>
      <c r="I33" s="21"/>
    </row>
    <row r="34" spans="1:9" s="14" customFormat="1" ht="15" customHeight="1" x14ac:dyDescent="0.2">
      <c r="A34" s="10" t="s">
        <v>28</v>
      </c>
      <c r="B34" s="12" t="s">
        <v>29</v>
      </c>
      <c r="C34" s="22">
        <v>256.282601</v>
      </c>
      <c r="D34" s="22">
        <v>266.53390504000004</v>
      </c>
      <c r="E34" s="19">
        <v>277.19526124160006</v>
      </c>
      <c r="F34" s="19">
        <v>288.28307169126401</v>
      </c>
      <c r="G34" s="19">
        <v>299.81439455891456</v>
      </c>
      <c r="H34" s="29" t="e">
        <f>#REF!</f>
        <v>#REF!</v>
      </c>
    </row>
    <row r="35" spans="1:9" s="14" customFormat="1" ht="15" customHeight="1" x14ac:dyDescent="0.2">
      <c r="A35" s="10" t="s">
        <v>30</v>
      </c>
      <c r="B35" s="12" t="s">
        <v>31</v>
      </c>
      <c r="C35" s="22">
        <v>104.589</v>
      </c>
      <c r="D35" s="22">
        <v>119.919</v>
      </c>
      <c r="E35" s="19">
        <v>133.31</v>
      </c>
      <c r="F35" s="19">
        <v>148.09399999999999</v>
      </c>
      <c r="G35" s="19">
        <v>164.19900000000001</v>
      </c>
      <c r="H35" s="29" t="e">
        <f>#REF!</f>
        <v>#REF!</v>
      </c>
    </row>
    <row r="36" spans="1:9" s="14" customFormat="1" ht="15" customHeight="1" x14ac:dyDescent="0.2">
      <c r="A36" s="10" t="s">
        <v>32</v>
      </c>
      <c r="B36" s="12" t="s">
        <v>33</v>
      </c>
      <c r="C36" s="22">
        <v>3.6247340000000001</v>
      </c>
      <c r="D36" s="22">
        <v>3.7697233600000004</v>
      </c>
      <c r="E36" s="19">
        <v>3.9205122944000004</v>
      </c>
      <c r="F36" s="19">
        <v>4.0773327861760009</v>
      </c>
      <c r="G36" s="19">
        <v>4.2404260976230415</v>
      </c>
      <c r="H36" s="29" t="e">
        <f>#REF!</f>
        <v>#REF!</v>
      </c>
      <c r="I36" s="21"/>
    </row>
    <row r="37" spans="1:9" s="14" customFormat="1" ht="15" customHeight="1" x14ac:dyDescent="0.2">
      <c r="A37" s="10" t="s">
        <v>34</v>
      </c>
      <c r="B37" s="12" t="s">
        <v>35</v>
      </c>
      <c r="C37" s="22">
        <v>2444.9864470000002</v>
      </c>
      <c r="D37" s="22">
        <v>2549.7059048800002</v>
      </c>
      <c r="E37" s="19">
        <v>2634.6241410752004</v>
      </c>
      <c r="F37" s="19">
        <v>2734.9991067182082</v>
      </c>
      <c r="G37" s="19">
        <v>2842.8990709869367</v>
      </c>
      <c r="H37" s="29" t="e">
        <f>#REF!</f>
        <v>#REF!</v>
      </c>
      <c r="I37" s="21"/>
    </row>
    <row r="38" spans="1:9" ht="15" customHeight="1" x14ac:dyDescent="0.2">
      <c r="A38" s="11"/>
      <c r="B38" s="20" t="s">
        <v>17</v>
      </c>
      <c r="C38" s="16"/>
      <c r="D38" s="16"/>
      <c r="E38" s="23"/>
      <c r="F38" s="23"/>
      <c r="G38" s="23"/>
      <c r="H38" s="33"/>
    </row>
    <row r="39" spans="1:9" ht="15" customHeight="1" x14ac:dyDescent="0.2">
      <c r="A39" s="11" t="s">
        <v>36</v>
      </c>
      <c r="B39" s="20" t="s">
        <v>37</v>
      </c>
      <c r="C39" s="16">
        <v>116.3651</v>
      </c>
      <c r="D39" s="16">
        <v>120.98</v>
      </c>
      <c r="E39" s="23">
        <v>125.77</v>
      </c>
      <c r="F39" s="23">
        <v>130.72999999999999</v>
      </c>
      <c r="G39" s="23">
        <v>135.87</v>
      </c>
      <c r="H39" s="33" t="e">
        <f>#REF!</f>
        <v>#REF!</v>
      </c>
    </row>
    <row r="40" spans="1:9" ht="15" customHeight="1" x14ac:dyDescent="0.2">
      <c r="A40" s="11" t="s">
        <v>38</v>
      </c>
      <c r="B40" s="20" t="s">
        <v>39</v>
      </c>
      <c r="C40" s="16">
        <v>37.341000000000001</v>
      </c>
      <c r="D40" s="16">
        <v>37.340000000000003</v>
      </c>
      <c r="E40" s="23">
        <v>37.340000000000003</v>
      </c>
      <c r="F40" s="23">
        <v>37.340000000000003</v>
      </c>
      <c r="G40" s="23">
        <v>37.340000000000003</v>
      </c>
      <c r="H40" s="33" t="e">
        <f>#REF!</f>
        <v>#REF!</v>
      </c>
      <c r="I40" s="21"/>
    </row>
    <row r="41" spans="1:9" ht="15" customHeight="1" x14ac:dyDescent="0.2">
      <c r="A41" s="24" t="s">
        <v>40</v>
      </c>
      <c r="B41" s="20" t="s">
        <v>41</v>
      </c>
      <c r="C41" s="16">
        <v>0</v>
      </c>
      <c r="D41" s="16">
        <v>0</v>
      </c>
      <c r="E41" s="23">
        <v>0</v>
      </c>
      <c r="F41" s="23">
        <v>0</v>
      </c>
      <c r="G41" s="23">
        <v>0</v>
      </c>
      <c r="H41" s="33" t="e">
        <f>#REF!</f>
        <v>#REF!</v>
      </c>
    </row>
    <row r="42" spans="1:9" s="14" customFormat="1" ht="15" customHeight="1" x14ac:dyDescent="0.2">
      <c r="A42" s="10" t="s">
        <v>42</v>
      </c>
      <c r="B42" s="12" t="s">
        <v>43</v>
      </c>
      <c r="C42" s="19">
        <v>265.72844899999973</v>
      </c>
      <c r="D42" s="19">
        <v>289.44532928782337</v>
      </c>
      <c r="E42" s="19">
        <v>321.28353232926702</v>
      </c>
      <c r="F42" s="19">
        <v>345.81597351729442</v>
      </c>
      <c r="G42" s="19">
        <v>373.10172478041795</v>
      </c>
      <c r="H42" s="29" t="e">
        <f t="shared" ref="H42" si="3">H24-H28</f>
        <v>#REF!</v>
      </c>
    </row>
    <row r="43" spans="1:9" s="14" customFormat="1" ht="15" customHeight="1" x14ac:dyDescent="0.2">
      <c r="A43" s="10" t="s">
        <v>44</v>
      </c>
      <c r="B43" s="12" t="s">
        <v>45</v>
      </c>
      <c r="C43" s="19">
        <v>-71.650000000000006</v>
      </c>
      <c r="D43" s="19">
        <v>-74.94</v>
      </c>
      <c r="E43" s="19">
        <v>-78.407800000000009</v>
      </c>
      <c r="F43" s="19">
        <v>-84.040946000000005</v>
      </c>
      <c r="G43" s="19">
        <v>-87.907512220000015</v>
      </c>
      <c r="H43" s="29" t="e">
        <f t="shared" ref="H43" si="4">H44-H48</f>
        <v>#REF!</v>
      </c>
    </row>
    <row r="44" spans="1:9" ht="15" customHeight="1" x14ac:dyDescent="0.2">
      <c r="A44" s="11" t="s">
        <v>22</v>
      </c>
      <c r="B44" s="20" t="s">
        <v>46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33" t="e">
        <f t="shared" ref="H44" si="5">H46+H47</f>
        <v>#REF!</v>
      </c>
    </row>
    <row r="45" spans="1:9" ht="15" customHeight="1" x14ac:dyDescent="0.2">
      <c r="A45" s="11"/>
      <c r="B45" s="20" t="s">
        <v>47</v>
      </c>
      <c r="C45" s="16"/>
      <c r="D45" s="16"/>
      <c r="E45" s="23"/>
      <c r="F45" s="23"/>
      <c r="G45" s="23"/>
      <c r="H45" s="33"/>
    </row>
    <row r="46" spans="1:9" ht="24.75" customHeight="1" x14ac:dyDescent="0.2">
      <c r="A46" s="11" t="s">
        <v>18</v>
      </c>
      <c r="B46" s="15" t="s">
        <v>48</v>
      </c>
      <c r="C46" s="16">
        <v>0</v>
      </c>
      <c r="D46" s="16">
        <v>0</v>
      </c>
      <c r="E46" s="23">
        <v>0</v>
      </c>
      <c r="F46" s="23">
        <v>0</v>
      </c>
      <c r="G46" s="23">
        <v>0</v>
      </c>
      <c r="H46" s="33" t="e">
        <f>#REF!</f>
        <v>#REF!</v>
      </c>
    </row>
    <row r="47" spans="1:9" ht="15" customHeight="1" x14ac:dyDescent="0.2">
      <c r="A47" s="11" t="s">
        <v>19</v>
      </c>
      <c r="B47" s="20" t="s">
        <v>49</v>
      </c>
      <c r="C47" s="16">
        <v>0</v>
      </c>
      <c r="D47" s="16">
        <v>0</v>
      </c>
      <c r="E47" s="23">
        <v>0</v>
      </c>
      <c r="F47" s="23">
        <v>0</v>
      </c>
      <c r="G47" s="23">
        <v>0</v>
      </c>
      <c r="H47" s="33" t="e">
        <f>#REF!</f>
        <v>#REF!</v>
      </c>
    </row>
    <row r="48" spans="1:9" ht="15" customHeight="1" x14ac:dyDescent="0.2">
      <c r="A48" s="11" t="s">
        <v>28</v>
      </c>
      <c r="B48" s="20" t="s">
        <v>50</v>
      </c>
      <c r="C48" s="16">
        <v>71.650000000000006</v>
      </c>
      <c r="D48" s="16">
        <v>74.94</v>
      </c>
      <c r="E48" s="23">
        <v>78.407800000000009</v>
      </c>
      <c r="F48" s="23">
        <v>84.040946000000005</v>
      </c>
      <c r="G48" s="23">
        <v>87.907512220000015</v>
      </c>
      <c r="H48" s="33" t="e">
        <f>#REF!</f>
        <v>#REF!</v>
      </c>
    </row>
    <row r="49" spans="1:9" ht="15" customHeight="1" x14ac:dyDescent="0.2">
      <c r="A49" s="11"/>
      <c r="B49" s="20" t="s">
        <v>47</v>
      </c>
      <c r="C49" s="16">
        <v>0</v>
      </c>
      <c r="D49" s="16">
        <v>0</v>
      </c>
      <c r="E49" s="23">
        <v>0</v>
      </c>
      <c r="F49" s="23">
        <v>0</v>
      </c>
      <c r="G49" s="23">
        <v>0</v>
      </c>
      <c r="H49" s="33" t="e">
        <f>#REF!</f>
        <v>#REF!</v>
      </c>
    </row>
    <row r="50" spans="1:9" ht="15" customHeight="1" x14ac:dyDescent="0.2">
      <c r="A50" s="11" t="s">
        <v>51</v>
      </c>
      <c r="B50" s="20" t="s">
        <v>52</v>
      </c>
      <c r="C50" s="16">
        <v>49.65</v>
      </c>
      <c r="D50" s="23">
        <v>51.4</v>
      </c>
      <c r="E50" s="23">
        <v>53.22</v>
      </c>
      <c r="F50" s="23">
        <v>55.09</v>
      </c>
      <c r="G50" s="23">
        <v>56.930000000000007</v>
      </c>
      <c r="H50" s="33" t="e">
        <f>#REF!</f>
        <v>#REF!</v>
      </c>
      <c r="I50" s="21"/>
    </row>
    <row r="51" spans="1:9" s="14" customFormat="1" ht="15" customHeight="1" x14ac:dyDescent="0.2">
      <c r="A51" s="10" t="s">
        <v>53</v>
      </c>
      <c r="B51" s="12" t="s">
        <v>54</v>
      </c>
      <c r="C51" s="19">
        <v>194.07844899999972</v>
      </c>
      <c r="D51" s="19">
        <v>214.50532928782337</v>
      </c>
      <c r="E51" s="19">
        <v>242.87573232926701</v>
      </c>
      <c r="F51" s="19">
        <v>261.7750275172944</v>
      </c>
      <c r="G51" s="19">
        <v>285.19421256041795</v>
      </c>
      <c r="H51" s="29" t="e">
        <f t="shared" ref="H51" si="6">H42+H43</f>
        <v>#REF!</v>
      </c>
    </row>
    <row r="52" spans="1:9" s="14" customFormat="1" ht="15" customHeight="1" x14ac:dyDescent="0.2">
      <c r="A52" s="10" t="s">
        <v>55</v>
      </c>
      <c r="B52" s="12" t="s">
        <v>56</v>
      </c>
      <c r="C52" s="22">
        <v>48.519612250000016</v>
      </c>
      <c r="D52" s="22">
        <v>53.626332321955879</v>
      </c>
      <c r="E52" s="19">
        <v>60.716335807116749</v>
      </c>
      <c r="F52" s="19">
        <v>65.441055713115645</v>
      </c>
      <c r="G52" s="19">
        <v>71.298243927248265</v>
      </c>
      <c r="H52" s="29" t="e">
        <f>#REF!</f>
        <v>#REF!</v>
      </c>
    </row>
    <row r="53" spans="1:9" s="14" customFormat="1" ht="15" customHeight="1" x14ac:dyDescent="0.2">
      <c r="A53" s="10" t="s">
        <v>57</v>
      </c>
      <c r="B53" s="12" t="s">
        <v>58</v>
      </c>
      <c r="C53" s="22">
        <v>145.5588367499997</v>
      </c>
      <c r="D53" s="22">
        <v>160.87899696586749</v>
      </c>
      <c r="E53" s="19">
        <v>182.14900742135046</v>
      </c>
      <c r="F53" s="19">
        <v>196.32316713934676</v>
      </c>
      <c r="G53" s="19">
        <v>213.88473178174456</v>
      </c>
      <c r="H53" s="29" t="e">
        <f>#REF!</f>
        <v>#REF!</v>
      </c>
    </row>
    <row r="54" spans="1:9" s="14" customFormat="1" ht="15" customHeight="1" x14ac:dyDescent="0.2">
      <c r="A54" s="10" t="s">
        <v>59</v>
      </c>
      <c r="B54" s="12" t="s">
        <v>60</v>
      </c>
      <c r="C54" s="22">
        <v>8.5</v>
      </c>
      <c r="D54" s="22">
        <v>9</v>
      </c>
      <c r="E54" s="19">
        <v>9.4</v>
      </c>
      <c r="F54" s="19">
        <v>10</v>
      </c>
      <c r="G54" s="19">
        <v>12</v>
      </c>
      <c r="H54" s="29" t="e">
        <f>#REF!</f>
        <v>#REF!</v>
      </c>
    </row>
    <row r="55" spans="1:9" ht="15" customHeight="1" x14ac:dyDescent="0.2">
      <c r="A55" s="11"/>
      <c r="B55" s="20" t="s">
        <v>17</v>
      </c>
      <c r="C55" s="16">
        <v>0</v>
      </c>
      <c r="D55" s="16">
        <v>0</v>
      </c>
      <c r="E55" s="23">
        <v>0</v>
      </c>
      <c r="F55" s="23">
        <v>0</v>
      </c>
      <c r="G55" s="23">
        <v>0</v>
      </c>
      <c r="H55" s="33" t="e">
        <f>#REF!</f>
        <v>#REF!</v>
      </c>
    </row>
    <row r="56" spans="1:9" ht="15" customHeight="1" x14ac:dyDescent="0.2">
      <c r="A56" s="11" t="s">
        <v>22</v>
      </c>
      <c r="B56" s="20" t="s">
        <v>61</v>
      </c>
      <c r="C56" s="16">
        <v>0</v>
      </c>
      <c r="D56" s="16">
        <v>0</v>
      </c>
      <c r="E56" s="23">
        <v>0</v>
      </c>
      <c r="F56" s="23">
        <v>0</v>
      </c>
      <c r="G56" s="23">
        <v>0</v>
      </c>
      <c r="H56" s="33" t="e">
        <f>#REF!</f>
        <v>#REF!</v>
      </c>
    </row>
    <row r="57" spans="1:9" ht="15" customHeight="1" x14ac:dyDescent="0.2">
      <c r="A57" s="11" t="s">
        <v>28</v>
      </c>
      <c r="B57" s="20" t="s">
        <v>62</v>
      </c>
      <c r="C57" s="16">
        <v>0</v>
      </c>
      <c r="D57" s="16">
        <v>0</v>
      </c>
      <c r="E57" s="23">
        <v>0</v>
      </c>
      <c r="F57" s="23">
        <v>0</v>
      </c>
      <c r="G57" s="23">
        <v>0</v>
      </c>
      <c r="H57" s="33" t="e">
        <f>#REF!</f>
        <v>#REF!</v>
      </c>
    </row>
    <row r="58" spans="1:9" x14ac:dyDescent="0.2">
      <c r="A58" s="11" t="s">
        <v>30</v>
      </c>
      <c r="B58" s="15" t="s">
        <v>63</v>
      </c>
      <c r="C58" s="16">
        <v>0</v>
      </c>
      <c r="D58" s="16">
        <v>0</v>
      </c>
      <c r="E58" s="23">
        <v>0</v>
      </c>
      <c r="F58" s="23">
        <v>0</v>
      </c>
      <c r="G58" s="23">
        <v>0</v>
      </c>
      <c r="H58" s="33" t="e">
        <f>#REF!</f>
        <v>#REF!</v>
      </c>
      <c r="I58" s="18"/>
    </row>
    <row r="59" spans="1:9" x14ac:dyDescent="0.2">
      <c r="A59" s="11" t="s">
        <v>32</v>
      </c>
      <c r="B59" s="15" t="s">
        <v>64</v>
      </c>
      <c r="C59" s="16">
        <v>8.5</v>
      </c>
      <c r="D59" s="16">
        <v>9</v>
      </c>
      <c r="E59" s="23">
        <v>9.4</v>
      </c>
      <c r="F59" s="23">
        <v>10</v>
      </c>
      <c r="G59" s="23">
        <v>12</v>
      </c>
      <c r="H59" s="33" t="e">
        <f>#REF!</f>
        <v>#REF!</v>
      </c>
      <c r="I59" s="18"/>
    </row>
    <row r="60" spans="1:9" x14ac:dyDescent="0.2">
      <c r="A60" s="10" t="s">
        <v>65</v>
      </c>
      <c r="B60" s="12" t="s">
        <v>66</v>
      </c>
      <c r="C60" s="22"/>
      <c r="D60" s="22"/>
      <c r="E60" s="19"/>
      <c r="F60" s="19"/>
      <c r="G60" s="19"/>
      <c r="H60" s="29"/>
      <c r="I60" s="18"/>
    </row>
    <row r="61" spans="1:9" x14ac:dyDescent="0.2">
      <c r="A61" s="11" t="s">
        <v>22</v>
      </c>
      <c r="B61" s="20" t="s">
        <v>67</v>
      </c>
      <c r="C61" s="16"/>
      <c r="D61" s="16"/>
      <c r="E61" s="23"/>
      <c r="F61" s="23"/>
      <c r="G61" s="23"/>
      <c r="H61" s="33"/>
    </row>
    <row r="62" spans="1:9" x14ac:dyDescent="0.2">
      <c r="A62" s="11" t="s">
        <v>28</v>
      </c>
      <c r="B62" s="20" t="s">
        <v>68</v>
      </c>
      <c r="C62" s="16"/>
      <c r="D62" s="16"/>
      <c r="E62" s="23"/>
      <c r="F62" s="23"/>
      <c r="G62" s="23"/>
      <c r="H62" s="33"/>
    </row>
    <row r="63" spans="1:9" ht="15" x14ac:dyDescent="0.25">
      <c r="A63" s="11"/>
      <c r="B63" s="20" t="s">
        <v>69</v>
      </c>
      <c r="C63" s="16">
        <v>0</v>
      </c>
      <c r="D63" s="16">
        <v>0</v>
      </c>
      <c r="E63" s="23">
        <v>0</v>
      </c>
      <c r="F63" s="23">
        <v>0</v>
      </c>
      <c r="G63" s="23">
        <v>0</v>
      </c>
      <c r="H63" s="33">
        <v>0</v>
      </c>
    </row>
    <row r="64" spans="1:9" x14ac:dyDescent="0.2">
      <c r="A64" s="10" t="s">
        <v>70</v>
      </c>
      <c r="B64" s="12" t="s">
        <v>71</v>
      </c>
      <c r="C64" s="22"/>
      <c r="D64" s="22"/>
      <c r="E64" s="19"/>
      <c r="F64" s="19"/>
      <c r="G64" s="19"/>
      <c r="H64" s="29"/>
    </row>
    <row r="65" spans="1:8" x14ac:dyDescent="0.2">
      <c r="A65" s="11" t="s">
        <v>22</v>
      </c>
      <c r="B65" s="20" t="s">
        <v>72</v>
      </c>
      <c r="C65" s="16"/>
      <c r="D65" s="16"/>
      <c r="E65" s="23"/>
      <c r="F65" s="23"/>
      <c r="G65" s="23"/>
      <c r="H65" s="33"/>
    </row>
    <row r="66" spans="1:8" x14ac:dyDescent="0.2">
      <c r="A66" s="11" t="s">
        <v>28</v>
      </c>
      <c r="B66" s="20" t="s">
        <v>73</v>
      </c>
      <c r="C66" s="16"/>
      <c r="D66" s="16"/>
      <c r="E66" s="23"/>
      <c r="F66" s="23"/>
      <c r="G66" s="23"/>
      <c r="H66" s="33"/>
    </row>
    <row r="67" spans="1:8" ht="15" x14ac:dyDescent="0.25">
      <c r="A67" s="11"/>
      <c r="B67" s="15" t="s">
        <v>69</v>
      </c>
      <c r="C67" s="16">
        <v>0</v>
      </c>
      <c r="D67" s="16">
        <v>0</v>
      </c>
      <c r="E67" s="23">
        <v>0</v>
      </c>
      <c r="F67" s="23">
        <v>0</v>
      </c>
      <c r="G67" s="23">
        <v>0</v>
      </c>
      <c r="H67" s="33">
        <v>0</v>
      </c>
    </row>
    <row r="68" spans="1:8" x14ac:dyDescent="0.2">
      <c r="A68" s="10" t="s">
        <v>74</v>
      </c>
      <c r="B68" s="12" t="s">
        <v>75</v>
      </c>
      <c r="C68" s="19">
        <v>400</v>
      </c>
      <c r="D68" s="19">
        <v>420</v>
      </c>
      <c r="E68" s="19">
        <v>440</v>
      </c>
      <c r="F68" s="19">
        <v>460</v>
      </c>
      <c r="G68" s="19">
        <v>480</v>
      </c>
      <c r="H68" s="29" t="e">
        <f t="shared" ref="H68" si="7">H70+H72</f>
        <v>#REF!</v>
      </c>
    </row>
    <row r="69" spans="1:8" x14ac:dyDescent="0.2">
      <c r="A69" s="11"/>
      <c r="B69" s="20" t="s">
        <v>76</v>
      </c>
      <c r="C69" s="16"/>
      <c r="D69" s="16"/>
      <c r="E69" s="23"/>
      <c r="F69" s="23"/>
      <c r="G69" s="23"/>
      <c r="H69" s="33"/>
    </row>
    <row r="70" spans="1:8" x14ac:dyDescent="0.2">
      <c r="A70" s="11" t="s">
        <v>22</v>
      </c>
      <c r="B70" s="20" t="s">
        <v>77</v>
      </c>
      <c r="C70" s="16"/>
      <c r="D70" s="16"/>
      <c r="E70" s="23"/>
      <c r="F70" s="23"/>
      <c r="G70" s="23"/>
      <c r="H70" s="33"/>
    </row>
    <row r="71" spans="1:8" x14ac:dyDescent="0.2">
      <c r="A71" s="24" t="s">
        <v>18</v>
      </c>
      <c r="B71" s="20" t="s">
        <v>78</v>
      </c>
      <c r="C71" s="16"/>
      <c r="D71" s="16"/>
      <c r="E71" s="23"/>
      <c r="F71" s="23"/>
      <c r="G71" s="23"/>
      <c r="H71" s="33"/>
    </row>
    <row r="72" spans="1:8" x14ac:dyDescent="0.2">
      <c r="A72" s="11" t="s">
        <v>28</v>
      </c>
      <c r="B72" s="20" t="s">
        <v>103</v>
      </c>
      <c r="C72" s="16">
        <v>400</v>
      </c>
      <c r="D72" s="16">
        <v>420</v>
      </c>
      <c r="E72" s="23">
        <v>440</v>
      </c>
      <c r="F72" s="23">
        <v>460</v>
      </c>
      <c r="G72" s="23">
        <v>480</v>
      </c>
      <c r="H72" s="33" t="e">
        <f>#REF!</f>
        <v>#REF!</v>
      </c>
    </row>
    <row r="73" spans="1:8" x14ac:dyDescent="0.2">
      <c r="A73" s="10" t="s">
        <v>79</v>
      </c>
      <c r="B73" s="12" t="s">
        <v>80</v>
      </c>
      <c r="C73" s="19">
        <v>400</v>
      </c>
      <c r="D73" s="19">
        <v>420</v>
      </c>
      <c r="E73" s="19">
        <v>440</v>
      </c>
      <c r="F73" s="19">
        <v>460</v>
      </c>
      <c r="G73" s="19">
        <v>480</v>
      </c>
      <c r="H73" s="29" t="e">
        <f t="shared" ref="H73" si="8">H75+H77</f>
        <v>#REF!</v>
      </c>
    </row>
    <row r="74" spans="1:8" x14ac:dyDescent="0.2">
      <c r="A74" s="11"/>
      <c r="B74" s="15" t="s">
        <v>81</v>
      </c>
      <c r="C74" s="16"/>
      <c r="D74" s="16"/>
      <c r="E74" s="23"/>
      <c r="F74" s="23"/>
      <c r="G74" s="23"/>
      <c r="H74" s="33"/>
    </row>
    <row r="75" spans="1:8" x14ac:dyDescent="0.2">
      <c r="A75" s="11" t="s">
        <v>22</v>
      </c>
      <c r="B75" s="20" t="s">
        <v>82</v>
      </c>
      <c r="C75" s="16"/>
      <c r="D75" s="16"/>
      <c r="E75" s="23"/>
      <c r="F75" s="23"/>
      <c r="G75" s="23"/>
      <c r="H75" s="33"/>
    </row>
    <row r="76" spans="1:8" x14ac:dyDescent="0.2">
      <c r="A76" s="11" t="s">
        <v>18</v>
      </c>
      <c r="B76" s="20" t="s">
        <v>78</v>
      </c>
      <c r="C76" s="16"/>
      <c r="D76" s="16"/>
      <c r="E76" s="23"/>
      <c r="F76" s="23"/>
      <c r="G76" s="23"/>
      <c r="H76" s="33"/>
    </row>
    <row r="77" spans="1:8" x14ac:dyDescent="0.2">
      <c r="A77" s="11" t="s">
        <v>28</v>
      </c>
      <c r="B77" s="20" t="s">
        <v>103</v>
      </c>
      <c r="C77" s="16">
        <v>400</v>
      </c>
      <c r="D77" s="16">
        <v>420</v>
      </c>
      <c r="E77" s="23">
        <v>440</v>
      </c>
      <c r="F77" s="23">
        <v>460</v>
      </c>
      <c r="G77" s="23">
        <v>480</v>
      </c>
      <c r="H77" s="33" t="e">
        <f>#REF!</f>
        <v>#REF!</v>
      </c>
    </row>
    <row r="78" spans="1:8" x14ac:dyDescent="0.2">
      <c r="A78" s="10" t="s">
        <v>83</v>
      </c>
      <c r="B78" s="12" t="s">
        <v>84</v>
      </c>
      <c r="C78" s="22"/>
      <c r="D78" s="22"/>
      <c r="E78" s="19"/>
      <c r="F78" s="19"/>
      <c r="G78" s="19"/>
      <c r="H78" s="29"/>
    </row>
    <row r="79" spans="1:8" x14ac:dyDescent="0.2">
      <c r="A79" s="10" t="s">
        <v>85</v>
      </c>
      <c r="B79" s="12" t="s">
        <v>86</v>
      </c>
      <c r="C79" s="22"/>
      <c r="D79" s="22"/>
      <c r="E79" s="19"/>
      <c r="F79" s="19"/>
      <c r="G79" s="19"/>
      <c r="H79" s="29"/>
    </row>
    <row r="80" spans="1:8" x14ac:dyDescent="0.2">
      <c r="A80" s="11" t="s">
        <v>22</v>
      </c>
      <c r="B80" s="20" t="s">
        <v>87</v>
      </c>
      <c r="C80" s="16"/>
      <c r="D80" s="16"/>
      <c r="E80" s="23"/>
      <c r="F80" s="23"/>
      <c r="G80" s="23"/>
      <c r="H80" s="33"/>
    </row>
    <row r="81" spans="1:8" x14ac:dyDescent="0.2">
      <c r="A81" s="11" t="s">
        <v>28</v>
      </c>
      <c r="B81" s="20" t="s">
        <v>88</v>
      </c>
      <c r="C81" s="16"/>
      <c r="D81" s="16"/>
      <c r="E81" s="23"/>
      <c r="F81" s="23"/>
      <c r="G81" s="23"/>
      <c r="H81" s="33"/>
    </row>
    <row r="82" spans="1:8" x14ac:dyDescent="0.2">
      <c r="A82" s="10" t="s">
        <v>89</v>
      </c>
      <c r="B82" s="25" t="s">
        <v>90</v>
      </c>
      <c r="C82" s="22"/>
      <c r="D82" s="22"/>
      <c r="E82" s="19"/>
      <c r="F82" s="19"/>
      <c r="G82" s="19"/>
      <c r="H82" s="29"/>
    </row>
    <row r="83" spans="1:8" x14ac:dyDescent="0.2">
      <c r="A83" s="10" t="s">
        <v>91</v>
      </c>
      <c r="B83" s="12" t="s">
        <v>92</v>
      </c>
      <c r="C83" s="22">
        <v>239.459</v>
      </c>
      <c r="D83" s="22">
        <v>269.548</v>
      </c>
      <c r="E83" s="19">
        <v>303.80799999999999</v>
      </c>
      <c r="F83" s="19">
        <v>332.024</v>
      </c>
      <c r="G83" s="19">
        <v>363.57299999999998</v>
      </c>
      <c r="H83" s="29" t="e">
        <f>#REF!</f>
        <v>#REF!</v>
      </c>
    </row>
    <row r="84" spans="1:8" x14ac:dyDescent="0.2">
      <c r="A84" s="11"/>
      <c r="B84" s="20" t="s">
        <v>78</v>
      </c>
      <c r="C84" s="16"/>
      <c r="D84" s="16"/>
      <c r="E84" s="23"/>
      <c r="F84" s="23"/>
      <c r="G84" s="23"/>
      <c r="H84" s="33"/>
    </row>
    <row r="85" spans="1:8" ht="38.25" x14ac:dyDescent="0.2">
      <c r="A85" s="10" t="s">
        <v>91</v>
      </c>
      <c r="B85" s="25" t="s">
        <v>93</v>
      </c>
      <c r="C85" s="19">
        <v>3986.7738399999998</v>
      </c>
      <c r="D85" s="19">
        <v>4181.3989759278238</v>
      </c>
      <c r="E85" s="19">
        <v>4363.639564834868</v>
      </c>
      <c r="F85" s="19">
        <v>4556.7078473231186</v>
      </c>
      <c r="G85" s="19">
        <v>4762.7105135384754</v>
      </c>
      <c r="H85" s="29" t="e">
        <f t="shared" ref="H85" si="9">H24+H44+H62+H65+H68+H78+H81+H82</f>
        <v>#REF!</v>
      </c>
    </row>
    <row r="86" spans="1:8" ht="25.5" x14ac:dyDescent="0.2">
      <c r="A86" s="10" t="s">
        <v>94</v>
      </c>
      <c r="B86" s="25" t="s">
        <v>95</v>
      </c>
      <c r="C86" s="19">
        <v>3984.5850032500002</v>
      </c>
      <c r="D86" s="19">
        <v>4179.1489789619563</v>
      </c>
      <c r="E86" s="19">
        <v>4361.3781683127172</v>
      </c>
      <c r="F86" s="19">
        <v>4554.30387551894</v>
      </c>
      <c r="G86" s="19">
        <v>4760.1885449053061</v>
      </c>
      <c r="H86" s="29" t="e">
        <f t="shared" ref="H86" si="10">H28-H35+H48+H61+H66+H52+H54+H73+H80+H83</f>
        <v>#REF!</v>
      </c>
    </row>
    <row r="87" spans="1:8" x14ac:dyDescent="0.2">
      <c r="A87" s="10"/>
      <c r="B87" s="12" t="s">
        <v>96</v>
      </c>
      <c r="C87" s="19">
        <v>2.1888367499996093</v>
      </c>
      <c r="D87" s="19">
        <v>2.2499969658674672</v>
      </c>
      <c r="E87" s="19">
        <v>2.2713965221507895</v>
      </c>
      <c r="F87" s="19">
        <v>2.4039718041785818</v>
      </c>
      <c r="G87" s="19">
        <v>2.5219686331693083</v>
      </c>
      <c r="H87" s="29" t="e">
        <f t="shared" ref="H87" si="11">H85-H86</f>
        <v>#REF!</v>
      </c>
    </row>
    <row r="88" spans="1:8" x14ac:dyDescent="0.2">
      <c r="A88" s="42"/>
      <c r="B88" s="42"/>
      <c r="C88" s="42"/>
      <c r="D88" s="42"/>
      <c r="E88" s="42"/>
      <c r="F88" s="42"/>
      <c r="G88" s="42"/>
    </row>
    <row r="89" spans="1:8" x14ac:dyDescent="0.2">
      <c r="A89" s="10"/>
      <c r="B89" s="12" t="s">
        <v>97</v>
      </c>
      <c r="C89" s="10"/>
      <c r="D89" s="10"/>
      <c r="E89" s="38"/>
      <c r="F89" s="38"/>
      <c r="G89" s="38"/>
      <c r="H89" s="30"/>
    </row>
    <row r="90" spans="1:8" x14ac:dyDescent="0.2">
      <c r="A90" s="11" t="s">
        <v>22</v>
      </c>
      <c r="B90" s="20" t="s">
        <v>98</v>
      </c>
      <c r="C90" s="23">
        <v>348.31744899999973</v>
      </c>
      <c r="D90" s="23">
        <v>385.82432928782339</v>
      </c>
      <c r="E90" s="23">
        <v>429.40573232926704</v>
      </c>
      <c r="F90" s="23">
        <v>464.95902751729443</v>
      </c>
      <c r="G90" s="23">
        <v>506.32321256041797</v>
      </c>
      <c r="H90" s="33" t="e">
        <f t="shared" ref="H90" si="12">H35+H50+H51</f>
        <v>#REF!</v>
      </c>
    </row>
    <row r="91" spans="1:8" x14ac:dyDescent="0.2">
      <c r="A91" s="11" t="s">
        <v>28</v>
      </c>
      <c r="B91" s="20" t="s">
        <v>99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33" t="e">
        <f>G91+H68-H73</f>
        <v>#REF!</v>
      </c>
    </row>
    <row r="92" spans="1:8" x14ac:dyDescent="0.2">
      <c r="A92" s="11" t="s">
        <v>30</v>
      </c>
      <c r="B92" s="20" t="s">
        <v>104</v>
      </c>
      <c r="C92" s="11">
        <v>2.14</v>
      </c>
      <c r="D92" s="37">
        <v>2.2256</v>
      </c>
      <c r="E92" s="41">
        <v>2.3146240000000002</v>
      </c>
      <c r="F92" s="41">
        <v>2.4072089600000002</v>
      </c>
      <c r="G92" s="41">
        <v>2.5034973184000004</v>
      </c>
      <c r="H92" s="31"/>
    </row>
    <row r="94" spans="1:8" x14ac:dyDescent="0.2">
      <c r="A94" s="36"/>
      <c r="B94" s="36"/>
    </row>
    <row r="95" spans="1:8" x14ac:dyDescent="0.2">
      <c r="A95" s="26"/>
      <c r="B95" s="1"/>
      <c r="C95" s="1"/>
      <c r="D95" s="1"/>
      <c r="E95" s="1"/>
      <c r="F95" s="1"/>
      <c r="G95" s="1"/>
      <c r="H95" s="1"/>
    </row>
    <row r="102" spans="2:8" x14ac:dyDescent="0.2">
      <c r="C102" s="18"/>
      <c r="D102" s="18"/>
      <c r="E102" s="18"/>
      <c r="F102" s="18"/>
      <c r="G102" s="18"/>
      <c r="H102" s="18"/>
    </row>
    <row r="103" spans="2:8" x14ac:dyDescent="0.2">
      <c r="C103" s="18"/>
      <c r="D103" s="18"/>
      <c r="E103" s="18"/>
      <c r="F103" s="18"/>
      <c r="G103" s="18"/>
      <c r="H103" s="18"/>
    </row>
    <row r="104" spans="2:8" x14ac:dyDescent="0.2">
      <c r="C104" s="18"/>
      <c r="D104" s="18"/>
      <c r="E104" s="18"/>
      <c r="F104" s="18"/>
      <c r="G104" s="18"/>
      <c r="H104" s="18"/>
    </row>
    <row r="105" spans="2:8" x14ac:dyDescent="0.2">
      <c r="C105" s="18"/>
      <c r="D105" s="18"/>
      <c r="E105" s="18"/>
      <c r="F105" s="18"/>
      <c r="G105" s="18"/>
      <c r="H105" s="18"/>
    </row>
    <row r="106" spans="2:8" x14ac:dyDescent="0.2">
      <c r="C106" s="18"/>
      <c r="D106" s="18"/>
      <c r="E106" s="18"/>
      <c r="F106" s="18"/>
      <c r="G106" s="18"/>
      <c r="H106" s="18"/>
    </row>
    <row r="107" spans="2:8" x14ac:dyDescent="0.2">
      <c r="C107" s="18"/>
      <c r="D107" s="18"/>
      <c r="E107" s="18"/>
      <c r="F107" s="18"/>
      <c r="G107" s="18"/>
      <c r="H107" s="18"/>
    </row>
    <row r="108" spans="2:8" x14ac:dyDescent="0.2">
      <c r="C108" s="27"/>
      <c r="D108" s="27"/>
      <c r="E108" s="27"/>
    </row>
    <row r="109" spans="2:8" x14ac:dyDescent="0.2">
      <c r="B109" s="8"/>
      <c r="D109" s="27"/>
      <c r="E109" s="27"/>
    </row>
    <row r="110" spans="2:8" x14ac:dyDescent="0.2">
      <c r="B110" s="8"/>
      <c r="D110" s="27"/>
      <c r="E110" s="27"/>
    </row>
    <row r="111" spans="2:8" x14ac:dyDescent="0.2">
      <c r="D111" s="18"/>
      <c r="E111" s="18"/>
    </row>
  </sheetData>
  <mergeCells count="9">
    <mergeCell ref="A88:G88"/>
    <mergeCell ref="A6:H6"/>
    <mergeCell ref="A7:H7"/>
    <mergeCell ref="C10:D10"/>
    <mergeCell ref="C11:D11"/>
    <mergeCell ref="C12:D12"/>
    <mergeCell ref="F10:G10"/>
    <mergeCell ref="F11:G11"/>
    <mergeCell ref="F12:G12"/>
  </mergeCells>
  <pageMargins left="0.7" right="0.7" top="0.75" bottom="0.75" header="0.3" footer="0.3"/>
  <pageSetup paperSize="9" scale="69" fitToHeight="0" orientation="portrait" r:id="rId1"/>
  <rowBreaks count="1" manualBreakCount="1">
    <brk id="7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2017-03-28T06:26:16Z</dcterms:modified>
</cp:coreProperties>
</file>