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4.1" sheetId="2" r:id="rId1"/>
  </sheets>
  <definedNames>
    <definedName name="_xlnm.Print_Area" localSheetId="0">'4.1'!$A$1:$J$101</definedName>
  </definedNames>
  <calcPr calcId="152511"/>
</workbook>
</file>

<file path=xl/calcChain.xml><?xml version="1.0" encoding="utf-8"?>
<calcChain xmlns="http://schemas.openxmlformats.org/spreadsheetml/2006/main">
  <c r="D44" i="2" l="1"/>
  <c r="J77" i="2" l="1"/>
  <c r="J72" i="2"/>
  <c r="J54" i="2"/>
  <c r="J55" i="2"/>
  <c r="J56" i="2"/>
  <c r="J57" i="2"/>
  <c r="J58" i="2"/>
  <c r="J59" i="2"/>
  <c r="J49" i="2"/>
  <c r="J50" i="2"/>
  <c r="J46" i="2"/>
  <c r="J40" i="2"/>
  <c r="J41" i="2"/>
  <c r="J35" i="2"/>
  <c r="J27" i="2"/>
  <c r="J73" i="2"/>
  <c r="J68" i="2"/>
  <c r="C44" i="2"/>
  <c r="C47" i="2"/>
  <c r="C49" i="2"/>
  <c r="C83" i="2"/>
  <c r="C55" i="2"/>
  <c r="C56" i="2"/>
  <c r="C57" i="2"/>
  <c r="C58" i="2"/>
  <c r="C59" i="2"/>
  <c r="C52" i="2"/>
  <c r="C53" i="2"/>
  <c r="C54" i="2"/>
  <c r="C46" i="2"/>
  <c r="C48" i="2"/>
  <c r="C50" i="2"/>
  <c r="C37" i="2"/>
  <c r="C39" i="2"/>
  <c r="C40" i="2"/>
  <c r="C41" i="2"/>
  <c r="C34" i="2"/>
  <c r="C35" i="2"/>
  <c r="C36" i="2"/>
  <c r="C31" i="2"/>
  <c r="C32" i="2"/>
  <c r="C33" i="2"/>
  <c r="C26" i="2"/>
  <c r="C27" i="2"/>
  <c r="C43" i="2" l="1"/>
  <c r="C77" i="2" l="1"/>
  <c r="C72" i="2"/>
  <c r="D77" i="2"/>
  <c r="D72" i="2"/>
  <c r="D55" i="2"/>
  <c r="D56" i="2"/>
  <c r="D57" i="2"/>
  <c r="D58" i="2"/>
  <c r="D59" i="2"/>
  <c r="D49" i="2"/>
  <c r="D50" i="2"/>
  <c r="D47" i="2"/>
  <c r="D46" i="2"/>
  <c r="D40" i="2"/>
  <c r="D41" i="2"/>
  <c r="D36" i="2"/>
  <c r="D35" i="2"/>
  <c r="D34" i="2"/>
  <c r="D33" i="2"/>
  <c r="D31" i="2"/>
  <c r="J83" i="2" l="1"/>
  <c r="D73" i="2" l="1"/>
  <c r="C73" i="2"/>
  <c r="D68" i="2"/>
  <c r="C68" i="2"/>
  <c r="C29" i="2"/>
  <c r="C24" i="2"/>
  <c r="D83" i="2"/>
  <c r="D54" i="2"/>
  <c r="D48" i="2"/>
  <c r="D43" i="2" s="1"/>
  <c r="D39" i="2"/>
  <c r="D27" i="2"/>
  <c r="C85" i="2" l="1"/>
  <c r="D91" i="2"/>
  <c r="D32" i="2"/>
  <c r="D29" i="2" s="1"/>
  <c r="D26" i="2"/>
  <c r="D24" i="2" s="1"/>
  <c r="D85" i="2" s="1"/>
  <c r="J91" i="2"/>
  <c r="C28" i="2"/>
  <c r="C86" i="2" s="1"/>
  <c r="D37" i="2"/>
  <c r="D28" i="2" s="1"/>
  <c r="C42" i="2" l="1"/>
  <c r="C51" i="2" s="1"/>
  <c r="C90" i="2" s="1"/>
  <c r="D42" i="2"/>
  <c r="D51" i="2" s="1"/>
  <c r="D90" i="2" s="1"/>
  <c r="C87" i="2"/>
  <c r="J39" i="2" l="1"/>
  <c r="J34" i="2"/>
  <c r="J33" i="2"/>
  <c r="J31" i="2"/>
  <c r="D52" i="2"/>
  <c r="D86" i="2" s="1"/>
  <c r="D87" i="2" s="1"/>
  <c r="J47" i="2" l="1"/>
  <c r="J44" i="2" s="1"/>
  <c r="J36" i="2"/>
  <c r="D53" i="2"/>
  <c r="J26" i="2" l="1"/>
  <c r="J24" i="2" s="1"/>
  <c r="J85" i="2" s="1"/>
  <c r="J32" i="2"/>
  <c r="J29" i="2" s="1"/>
  <c r="J37" i="2"/>
  <c r="J48" i="2" l="1"/>
  <c r="J43" i="2" s="1"/>
  <c r="J28" i="2"/>
  <c r="J42" i="2" s="1"/>
  <c r="J51" i="2" l="1"/>
  <c r="J90" i="2" s="1"/>
  <c r="J52" i="2" l="1"/>
  <c r="J86" i="2" s="1"/>
  <c r="J87" i="2" s="1"/>
  <c r="J53" i="2" l="1"/>
</calcChain>
</file>

<file path=xl/sharedStrings.xml><?xml version="1.0" encoding="utf-8"?>
<sst xmlns="http://schemas.openxmlformats.org/spreadsheetml/2006/main" count="148" uniqueCount="107">
  <si>
    <t>Приложение № 4.1</t>
  </si>
  <si>
    <t>к приказу Минэнерго России</t>
  </si>
  <si>
    <t>от 24 марта 2010 г. № 114</t>
  </si>
  <si>
    <t>Финансовый план на период реализации инвестиционной программы</t>
  </si>
  <si>
    <t>(заполняется по финансированию)</t>
  </si>
  <si>
    <t>Утверждаю</t>
  </si>
  <si>
    <t>генеральный директор</t>
  </si>
  <si>
    <t>ЗАО "СПГЭС"</t>
  </si>
  <si>
    <t>_________________С.В. Козин</t>
  </si>
  <si>
    <t>(подпись)</t>
  </si>
  <si>
    <t>«____»___________________20____года</t>
  </si>
  <si>
    <t>М. П.</t>
  </si>
  <si>
    <t>№ п/п</t>
  </si>
  <si>
    <t>Показатели</t>
  </si>
  <si>
    <t>Всего</t>
  </si>
  <si>
    <t>I.</t>
  </si>
  <si>
    <t>Выручка от реализации товаров (работ, услуг), всего</t>
  </si>
  <si>
    <t>в том числе:</t>
  </si>
  <si>
    <t>1.1.</t>
  </si>
  <si>
    <t>1.2.</t>
  </si>
  <si>
    <t>II.</t>
  </si>
  <si>
    <t>Расходы по текущей деятельности, всего</t>
  </si>
  <si>
    <t>1.</t>
  </si>
  <si>
    <t>Материальные расходы, всего</t>
  </si>
  <si>
    <t>Топливо</t>
  </si>
  <si>
    <t>Сырье, материалы, запасные части, инструменты</t>
  </si>
  <si>
    <t>1.3.</t>
  </si>
  <si>
    <t>Покупная электроэнергия на компенсацию потерь</t>
  </si>
  <si>
    <t>2.</t>
  </si>
  <si>
    <t>Расходы на оплату труда с учетом ЕСН</t>
  </si>
  <si>
    <t>3.</t>
  </si>
  <si>
    <t>Амортизационные отчисления</t>
  </si>
  <si>
    <t>4.</t>
  </si>
  <si>
    <t>Налоги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</si>
  <si>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</si>
  <si>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</si>
  <si>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</si>
  <si>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</si>
  <si>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</si>
  <si>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</si>
  <si>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</si>
  <si>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</si>
  <si>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</si>
  <si>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r>
      <t>Валовая прибыль (I р.</t>
    </r>
    <r>
      <rPr>
        <b/>
        <sz val="10"/>
        <rFont val="Arial Cyr"/>
        <charset val="204"/>
      </rPr>
      <t>—</t>
    </r>
    <r>
      <rPr>
        <b/>
        <sz val="10"/>
        <rFont val="Times New Roman"/>
        <family val="1"/>
        <charset val="204"/>
      </rPr>
      <t>II р.)</t>
    </r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</si>
  <si>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</si>
  <si>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</si>
  <si>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</si>
  <si>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</si>
  <si>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                                   (дивиденды от Д3О)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</si>
  <si>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</si>
  <si>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</si>
  <si>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</si>
  <si>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</si>
  <si>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</si>
  <si>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налогообложения (III+IV)</t>
  </si>
  <si>
    <t>VI.</t>
  </si>
  <si>
    <t>Налог на прибыль</t>
  </si>
  <si>
    <t>VII.</t>
  </si>
  <si>
    <t>Чистая прибыль</t>
  </si>
  <si>
    <t>VIII.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</si>
  <si>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</si>
  <si>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</si>
  <si>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</si>
  <si>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</si>
  <si>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</si>
  <si>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</si>
  <si>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</si>
  <si>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</si>
  <si>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</si>
  <si>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r>
      <t xml:space="preserve">Сальдо (+ увеличение; </t>
    </r>
    <r>
      <rPr>
        <sz val="11"/>
        <color theme="1"/>
        <rFont val="Calibri"/>
        <family val="2"/>
        <scheme val="minor"/>
      </rPr>
      <t xml:space="preserve">– </t>
    </r>
    <r>
      <rPr>
        <sz val="10"/>
        <rFont val="Times New Roman"/>
        <family val="1"/>
        <charset val="204"/>
      </rPr>
      <t>сокращение)</t>
    </r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</si>
  <si>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</si>
  <si>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</si>
  <si>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</si>
  <si>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</si>
  <si>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</si>
  <si>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</si>
  <si>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</si>
  <si>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</si>
  <si>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 ч. в части ДПМ*</t>
  </si>
  <si>
    <t>XII.</t>
  </si>
  <si>
    <t>Погашение заемных средств</t>
  </si>
  <si>
    <t>в том числе по:</t>
  </si>
  <si>
    <t>Инвестиционной программе</t>
  </si>
  <si>
    <t>XIII.</t>
  </si>
  <si>
    <t>Возмещаемый НДС (поступления)</t>
  </si>
  <si>
    <t>XIV.</t>
  </si>
  <si>
    <t>Купля/продажа активов</t>
  </si>
  <si>
    <t>Покупка активов (акций, долей и т. п.)</t>
  </si>
  <si>
    <t>Продажа активов (акций, долей и т. п.)</t>
  </si>
  <si>
    <t>XV.</t>
  </si>
  <si>
    <t>Средства, полученные от допэмиссии акций</t>
  </si>
  <si>
    <t>XVI.</t>
  </si>
  <si>
    <t>Капитальные вложения</t>
  </si>
  <si>
    <t>Всего поступления                                                                              (I р.+1 п. IV р.+2 п. IX р.+1 п. Х р.+ХI р.+ХIII р.+2 п. ХIV р.+ХV р.)</t>
  </si>
  <si>
    <t>XVII.</t>
  </si>
  <si>
    <t>Всего расходы (II р.–3 п. II р.+2 п. IV р.+1 п. IX р.+2 п. Х р.+VI р.+VIII р.+ХII р.+1 п. ХIV р.+ХVI р.)</t>
  </si>
  <si>
    <r>
      <t xml:space="preserve">Сальдо (+ профицит; </t>
    </r>
    <r>
      <rPr>
        <b/>
        <sz val="10"/>
        <rFont val="Arial Cyr"/>
        <charset val="204"/>
      </rPr>
      <t xml:space="preserve">– </t>
    </r>
    <r>
      <rPr>
        <b/>
        <sz val="10"/>
        <rFont val="Times New Roman"/>
        <family val="1"/>
        <charset val="204"/>
      </rPr>
      <t>дефицит) (ХVI р.–ХVII р.)</t>
    </r>
  </si>
  <si>
    <t>Справочно:</t>
  </si>
  <si>
    <t>EBITDA</t>
  </si>
  <si>
    <t>Долг на конец периода</t>
  </si>
  <si>
    <t>млн. рублей</t>
  </si>
  <si>
    <t>Выручка от основной деятельности                                                  (расшифровать по видам регулируемой деятельности)</t>
  </si>
  <si>
    <t>Выручка от прочей деятельности (расшифровать)</t>
  </si>
  <si>
    <t>Прочие цели (расшифровка)</t>
  </si>
  <si>
    <t>Прогноз тарифов</t>
  </si>
  <si>
    <t>Новикова О.В.</t>
  </si>
  <si>
    <t>Начальник планово-экономической службы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</si>
</sst>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right" vertical="top"/>
    </xf>
    <xf numFmtId="0" fontId="3" fillId="0" borderId="0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/>
    </xf>
    <xf numFmtId="0" fontId="7" fillId="2" borderId="1" xfId="0" applyNumberFormat="1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0" fontId="7" fillId="0" borderId="1" xfId="0" applyNumberFormat="1" applyFont="1" applyBorder="1" applyAlignment="1">
      <alignment horizontal="left"/>
    </xf>
    <xf numFmtId="4" fontId="7" fillId="2" borderId="1" xfId="0" applyNumberFormat="1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wrapText="1"/>
    </xf>
    <xf numFmtId="4" fontId="3" fillId="2" borderId="1" xfId="0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left"/>
    </xf>
    <xf numFmtId="4" fontId="3" fillId="0" borderId="0" xfId="0" applyNumberFormat="1" applyFont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4" fontId="7" fillId="0" borderId="1" xfId="0" applyNumberFormat="1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16" fontId="3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4" fontId="7" fillId="2" borderId="1" xfId="0" applyNumberFormat="1" applyFont="1" applyFill="1" applyBorder="1" applyAlignment="1">
      <alignment horizontal="center" wrapText="1"/>
    </xf>
    <xf numFmtId="0" fontId="1" fillId="0" borderId="0" xfId="0" applyNumberFormat="1" applyFont="1" applyBorder="1" applyAlignment="1">
      <alignment horizontal="left"/>
    </xf>
    <xf numFmtId="4" fontId="7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4" fontId="7" fillId="3" borderId="1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center"/>
    </xf>
    <xf numFmtId="0" fontId="3" fillId="3" borderId="1" xfId="0" applyNumberFormat="1" applyFont="1" applyFill="1" applyBorder="1" applyAlignment="1">
      <alignment horizontal="center"/>
    </xf>
    <xf numFmtId="2" fontId="7" fillId="3" borderId="1" xfId="0" applyNumberFormat="1" applyFont="1" applyFill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9"/>
  <sheetViews>
    <sheetView tabSelected="1" zoomScaleNormal="100" workbookViewId="0">
      <selection activeCell="K22" sqref="K22"/>
    </sheetView>
  </sheetViews>
  <sheetFormatPr defaultColWidth="1.42578125" defaultRowHeight="12.75" x14ac:dyDescent="0.2"/>
  <cols>
    <col min="1" max="1" width="5.7109375" style="3" bestFit="1" customWidth="1"/>
    <col min="2" max="2" width="50.42578125" style="3" customWidth="1"/>
    <col min="3" max="3" width="14.7109375" style="3" hidden="1" customWidth="1"/>
    <col min="4" max="4" width="13" style="3" hidden="1" customWidth="1"/>
    <col min="5" max="7" width="13.140625" style="3" customWidth="1"/>
    <col min="8" max="8" width="14.140625" style="3" customWidth="1"/>
    <col min="9" max="9" width="15.28515625" style="3" customWidth="1"/>
    <col min="10" max="10" width="15.28515625" style="3" hidden="1" customWidth="1"/>
    <col min="11" max="11" width="25.85546875" style="3" customWidth="1"/>
    <col min="12" max="16384" width="1.42578125" style="3"/>
  </cols>
  <sheetData>
    <row r="1" spans="1:11" s="1" customFormat="1" ht="11.25" x14ac:dyDescent="0.2">
      <c r="F1" s="2"/>
      <c r="I1" s="2" t="s">
        <v>0</v>
      </c>
      <c r="J1" s="2"/>
    </row>
    <row r="2" spans="1:11" s="1" customFormat="1" ht="11.25" x14ac:dyDescent="0.2">
      <c r="F2" s="2"/>
      <c r="I2" s="2" t="s">
        <v>1</v>
      </c>
      <c r="J2" s="2"/>
    </row>
    <row r="3" spans="1:11" s="1" customFormat="1" ht="11.25" x14ac:dyDescent="0.2">
      <c r="F3" s="2"/>
      <c r="I3" s="2" t="s">
        <v>2</v>
      </c>
      <c r="J3" s="2"/>
    </row>
    <row r="6" spans="1:11" ht="18.75" x14ac:dyDescent="0.3">
      <c r="A6" s="51" t="s">
        <v>3</v>
      </c>
      <c r="B6" s="51"/>
      <c r="C6" s="51"/>
      <c r="D6" s="51"/>
      <c r="E6" s="51"/>
      <c r="F6" s="51"/>
      <c r="G6" s="51"/>
      <c r="H6" s="51"/>
      <c r="I6" s="51"/>
      <c r="J6" s="52"/>
    </row>
    <row r="7" spans="1:11" ht="18.75" x14ac:dyDescent="0.3">
      <c r="A7" s="51" t="s">
        <v>4</v>
      </c>
      <c r="B7" s="51"/>
      <c r="C7" s="51"/>
      <c r="D7" s="51"/>
      <c r="E7" s="51"/>
      <c r="F7" s="51"/>
      <c r="G7" s="51"/>
      <c r="H7" s="51"/>
      <c r="I7" s="51"/>
      <c r="J7" s="52"/>
    </row>
    <row r="10" spans="1:11" ht="15.75" x14ac:dyDescent="0.25">
      <c r="E10" s="53"/>
      <c r="F10" s="53"/>
      <c r="H10" s="53" t="s">
        <v>5</v>
      </c>
      <c r="I10" s="53"/>
      <c r="J10" s="43"/>
      <c r="K10" s="36"/>
    </row>
    <row r="11" spans="1:11" ht="15.75" x14ac:dyDescent="0.25">
      <c r="E11" s="53"/>
      <c r="F11" s="53"/>
      <c r="H11" s="53" t="s">
        <v>6</v>
      </c>
      <c r="I11" s="53"/>
      <c r="J11" s="43"/>
      <c r="K11" s="36"/>
    </row>
    <row r="12" spans="1:11" ht="15.75" x14ac:dyDescent="0.25">
      <c r="E12" s="53"/>
      <c r="F12" s="53"/>
      <c r="H12" s="53" t="s">
        <v>7</v>
      </c>
      <c r="I12" s="53"/>
      <c r="J12" s="43"/>
      <c r="K12" s="36"/>
    </row>
    <row r="13" spans="1:11" ht="15.75" x14ac:dyDescent="0.25">
      <c r="E13" s="4"/>
      <c r="F13" s="42"/>
      <c r="H13" s="4"/>
      <c r="I13" s="43"/>
      <c r="J13" s="43"/>
    </row>
    <row r="14" spans="1:11" s="5" customFormat="1" ht="15.75" x14ac:dyDescent="0.2">
      <c r="E14" s="6"/>
      <c r="F14" s="7"/>
      <c r="H14" s="6"/>
      <c r="I14" s="7" t="s">
        <v>8</v>
      </c>
      <c r="J14" s="7"/>
    </row>
    <row r="15" spans="1:11" s="5" customFormat="1" x14ac:dyDescent="0.2">
      <c r="E15" s="8"/>
      <c r="H15" s="8" t="s">
        <v>9</v>
      </c>
    </row>
    <row r="16" spans="1:11" x14ac:dyDescent="0.2">
      <c r="E16" s="9"/>
      <c r="H16" s="9"/>
    </row>
    <row r="17" spans="1:11" x14ac:dyDescent="0.2">
      <c r="C17" s="10"/>
      <c r="F17" s="8"/>
      <c r="I17" s="8" t="s">
        <v>10</v>
      </c>
      <c r="J17" s="8"/>
    </row>
    <row r="18" spans="1:11" x14ac:dyDescent="0.2">
      <c r="B18" s="8"/>
      <c r="C18" s="10"/>
      <c r="I18" s="3" t="s">
        <v>11</v>
      </c>
    </row>
    <row r="19" spans="1:11" x14ac:dyDescent="0.2">
      <c r="B19" s="8"/>
      <c r="C19" s="10"/>
      <c r="D19" s="44"/>
    </row>
    <row r="20" spans="1:11" x14ac:dyDescent="0.2">
      <c r="F20" s="8"/>
      <c r="I20" s="8" t="s">
        <v>100</v>
      </c>
      <c r="J20" s="8"/>
    </row>
    <row r="21" spans="1:11" x14ac:dyDescent="0.2">
      <c r="A21" s="11" t="s">
        <v>12</v>
      </c>
      <c r="B21" s="11" t="s">
        <v>13</v>
      </c>
      <c r="C21" s="12">
        <v>2015</v>
      </c>
      <c r="D21" s="12">
        <v>2016</v>
      </c>
      <c r="E21" s="11">
        <v>2017</v>
      </c>
      <c r="F21" s="11">
        <v>2018</v>
      </c>
      <c r="G21" s="46">
        <v>2019</v>
      </c>
      <c r="H21" s="46">
        <v>2020</v>
      </c>
      <c r="I21" s="46">
        <v>2021</v>
      </c>
      <c r="J21" s="38">
        <v>2022</v>
      </c>
    </row>
    <row r="22" spans="1:11" x14ac:dyDescent="0.2">
      <c r="A22" s="13"/>
      <c r="B22" s="13"/>
      <c r="C22" s="14" t="s">
        <v>14</v>
      </c>
      <c r="D22" s="14" t="s">
        <v>14</v>
      </c>
      <c r="E22" s="13" t="s">
        <v>14</v>
      </c>
      <c r="F22" s="13" t="s">
        <v>14</v>
      </c>
      <c r="G22" s="47" t="s">
        <v>14</v>
      </c>
      <c r="H22" s="47" t="s">
        <v>14</v>
      </c>
      <c r="I22" s="47" t="s">
        <v>14</v>
      </c>
      <c r="J22" s="39" t="s">
        <v>14</v>
      </c>
    </row>
    <row r="23" spans="1:11" x14ac:dyDescent="0.2">
      <c r="A23" s="13">
        <v>1</v>
      </c>
      <c r="B23" s="13">
        <v>2</v>
      </c>
      <c r="C23" s="14"/>
      <c r="D23" s="14"/>
      <c r="E23" s="13">
        <v>3</v>
      </c>
      <c r="F23" s="13">
        <v>4</v>
      </c>
      <c r="G23" s="47">
        <v>5</v>
      </c>
      <c r="H23" s="47">
        <v>6</v>
      </c>
      <c r="I23" s="47">
        <v>7</v>
      </c>
      <c r="J23" s="39">
        <v>7</v>
      </c>
    </row>
    <row r="24" spans="1:11" s="19" customFormat="1" ht="15" customHeight="1" x14ac:dyDescent="0.2">
      <c r="A24" s="11" t="s">
        <v>15</v>
      </c>
      <c r="B24" s="15" t="s">
        <v>16</v>
      </c>
      <c r="C24" s="16" t="e">
        <f>C26+C27</f>
        <v>#REF!</v>
      </c>
      <c r="D24" s="17" t="e">
        <f>D26+D27</f>
        <v>#REF!</v>
      </c>
      <c r="E24" s="18">
        <v>3546.7738399999998</v>
      </c>
      <c r="F24" s="18">
        <v>3897.4270173</v>
      </c>
      <c r="G24" s="48">
        <v>4116.3434261879838</v>
      </c>
      <c r="H24" s="48">
        <v>4297.889487161975</v>
      </c>
      <c r="I24" s="48">
        <v>4492.6845967817508</v>
      </c>
      <c r="J24" s="40" t="e">
        <f t="shared" ref="J24" si="0">J26+J27</f>
        <v>#REF!</v>
      </c>
    </row>
    <row r="25" spans="1:11" ht="15" customHeight="1" x14ac:dyDescent="0.2">
      <c r="A25" s="13"/>
      <c r="B25" s="20" t="s">
        <v>17</v>
      </c>
      <c r="C25" s="21"/>
      <c r="D25" s="21"/>
      <c r="E25" s="22"/>
      <c r="F25" s="22"/>
      <c r="G25" s="30"/>
      <c r="H25" s="30"/>
      <c r="I25" s="30"/>
      <c r="J25" s="41"/>
    </row>
    <row r="26" spans="1:11" ht="25.5" x14ac:dyDescent="0.2">
      <c r="A26" s="13" t="s">
        <v>18</v>
      </c>
      <c r="B26" s="20" t="s">
        <v>101</v>
      </c>
      <c r="C26" s="23" t="e">
        <f>#REF!</f>
        <v>#REF!</v>
      </c>
      <c r="D26" s="23" t="e">
        <f>#REF!</f>
        <v>#REF!</v>
      </c>
      <c r="E26" s="22">
        <v>3424.07384</v>
      </c>
      <c r="F26" s="22">
        <v>3749.6770173</v>
      </c>
      <c r="G26" s="30">
        <v>3907.4634261879842</v>
      </c>
      <c r="H26" s="30">
        <v>4071.889487161975</v>
      </c>
      <c r="I26" s="30">
        <v>4243.234596781751</v>
      </c>
      <c r="J26" s="41" t="e">
        <f>#REF!</f>
        <v>#REF!</v>
      </c>
      <c r="K26" s="24"/>
    </row>
    <row r="27" spans="1:11" ht="15" customHeight="1" x14ac:dyDescent="0.2">
      <c r="A27" s="13" t="s">
        <v>19</v>
      </c>
      <c r="B27" s="20" t="s">
        <v>102</v>
      </c>
      <c r="C27" s="21" t="e">
        <f>#REF!</f>
        <v>#REF!</v>
      </c>
      <c r="D27" s="21" t="e">
        <f>#REF!</f>
        <v>#REF!</v>
      </c>
      <c r="E27" s="22">
        <v>122.7</v>
      </c>
      <c r="F27" s="22">
        <v>147.75</v>
      </c>
      <c r="G27" s="30">
        <v>208.88</v>
      </c>
      <c r="H27" s="30">
        <v>226</v>
      </c>
      <c r="I27" s="30">
        <v>249.45</v>
      </c>
      <c r="J27" s="41" t="e">
        <f>#REF!</f>
        <v>#REF!</v>
      </c>
      <c r="K27" s="25"/>
    </row>
    <row r="28" spans="1:11" s="19" customFormat="1" ht="15" customHeight="1" x14ac:dyDescent="0.2">
      <c r="A28" s="11" t="s">
        <v>20</v>
      </c>
      <c r="B28" s="15" t="s">
        <v>21</v>
      </c>
      <c r="C28" s="16" t="e">
        <f>C29+C34+C35+C36+C37</f>
        <v>#REF!</v>
      </c>
      <c r="D28" s="16" t="e">
        <f t="shared" ref="D28:I28" si="1">D29+D34+D35+D36+D37</f>
        <v>#REF!</v>
      </c>
      <c r="E28" s="26">
        <v>3364.2453909999999</v>
      </c>
      <c r="F28" s="26">
        <v>3673.4722574399993</v>
      </c>
      <c r="G28" s="26">
        <v>3780.0457397376003</v>
      </c>
      <c r="H28" s="26">
        <v>3936.0891693271033</v>
      </c>
      <c r="I28" s="26">
        <v>4102.3139761001885</v>
      </c>
      <c r="J28" s="37" t="e">
        <f t="shared" ref="J28" si="2">J29+J34+J35+J36+J37</f>
        <v>#REF!</v>
      </c>
      <c r="K28" s="25"/>
    </row>
    <row r="29" spans="1:11" s="19" customFormat="1" ht="15" customHeight="1" x14ac:dyDescent="0.2">
      <c r="A29" s="11" t="s">
        <v>22</v>
      </c>
      <c r="B29" s="15" t="s">
        <v>23</v>
      </c>
      <c r="C29" s="16" t="e">
        <f>C31+C32+C33</f>
        <v>#REF!</v>
      </c>
      <c r="D29" s="16" t="e">
        <f>D31+D32+D33</f>
        <v>#REF!</v>
      </c>
      <c r="E29" s="26">
        <v>511.56260900000001</v>
      </c>
      <c r="F29" s="26">
        <v>596.88933415999998</v>
      </c>
      <c r="G29" s="26">
        <v>620.76490752639995</v>
      </c>
      <c r="H29" s="26">
        <v>645.59550382745601</v>
      </c>
      <c r="I29" s="26">
        <v>671.41932398055428</v>
      </c>
      <c r="J29" s="37" t="e">
        <f t="shared" ref="J29" si="3">J31+J32+J33</f>
        <v>#REF!</v>
      </c>
      <c r="K29" s="25"/>
    </row>
    <row r="30" spans="1:11" ht="15" customHeight="1" x14ac:dyDescent="0.2">
      <c r="A30" s="13"/>
      <c r="B30" s="27" t="s">
        <v>17</v>
      </c>
      <c r="C30" s="23"/>
      <c r="D30" s="23"/>
      <c r="E30" s="22"/>
      <c r="F30" s="22"/>
      <c r="G30" s="30"/>
      <c r="H30" s="30"/>
      <c r="I30" s="30"/>
      <c r="J30" s="41"/>
      <c r="K30" s="25"/>
    </row>
    <row r="31" spans="1:11" ht="15" customHeight="1" x14ac:dyDescent="0.2">
      <c r="A31" s="13" t="s">
        <v>18</v>
      </c>
      <c r="B31" s="27" t="s">
        <v>24</v>
      </c>
      <c r="C31" s="23" t="e">
        <f>#REF!</f>
        <v>#REF!</v>
      </c>
      <c r="D31" s="23" t="e">
        <f>#REF!</f>
        <v>#REF!</v>
      </c>
      <c r="E31" s="22">
        <v>15.33</v>
      </c>
      <c r="F31" s="22">
        <v>15.943200000000001</v>
      </c>
      <c r="G31" s="30">
        <v>16.580928</v>
      </c>
      <c r="H31" s="30">
        <v>17.244165120000002</v>
      </c>
      <c r="I31" s="30">
        <v>17.933931724800001</v>
      </c>
      <c r="J31" s="41" t="e">
        <f>#REF!</f>
        <v>#REF!</v>
      </c>
      <c r="K31" s="25"/>
    </row>
    <row r="32" spans="1:11" ht="15" customHeight="1" x14ac:dyDescent="0.2">
      <c r="A32" s="13" t="s">
        <v>19</v>
      </c>
      <c r="B32" s="27" t="s">
        <v>25</v>
      </c>
      <c r="C32" s="23" t="e">
        <f>#REF!</f>
        <v>#REF!</v>
      </c>
      <c r="D32" s="23" t="e">
        <f>#REF!</f>
        <v>#REF!</v>
      </c>
      <c r="E32" s="22">
        <v>32.696379</v>
      </c>
      <c r="F32" s="22">
        <v>34.434434160000002</v>
      </c>
      <c r="G32" s="30">
        <v>35.811811526400007</v>
      </c>
      <c r="H32" s="30">
        <v>37.244283987456008</v>
      </c>
      <c r="I32" s="30">
        <v>38.73405534695425</v>
      </c>
      <c r="J32" s="41" t="e">
        <f>#REF!</f>
        <v>#REF!</v>
      </c>
      <c r="K32" s="28"/>
    </row>
    <row r="33" spans="1:11" ht="15" customHeight="1" x14ac:dyDescent="0.2">
      <c r="A33" s="13" t="s">
        <v>26</v>
      </c>
      <c r="B33" s="27" t="s">
        <v>27</v>
      </c>
      <c r="C33" s="23" t="e">
        <f>#REF!</f>
        <v>#REF!</v>
      </c>
      <c r="D33" s="23" t="e">
        <f>#REF!</f>
        <v>#REF!</v>
      </c>
      <c r="E33" s="22">
        <v>463.53622999999999</v>
      </c>
      <c r="F33" s="22">
        <v>546.51170000000002</v>
      </c>
      <c r="G33" s="30">
        <v>568.37216799999999</v>
      </c>
      <c r="H33" s="30">
        <v>591.10705471999995</v>
      </c>
      <c r="I33" s="30">
        <v>614.7513369088</v>
      </c>
      <c r="J33" s="41" t="e">
        <f>#REF!</f>
        <v>#REF!</v>
      </c>
      <c r="K33" s="28"/>
    </row>
    <row r="34" spans="1:11" s="19" customFormat="1" ht="15" customHeight="1" x14ac:dyDescent="0.2">
      <c r="A34" s="11" t="s">
        <v>28</v>
      </c>
      <c r="B34" s="15" t="s">
        <v>29</v>
      </c>
      <c r="C34" s="16" t="e">
        <f>#REF!</f>
        <v>#REF!</v>
      </c>
      <c r="D34" s="16" t="e">
        <f>#REF!</f>
        <v>#REF!</v>
      </c>
      <c r="E34" s="29">
        <v>256.282601</v>
      </c>
      <c r="F34" s="29">
        <v>265.48482504000003</v>
      </c>
      <c r="G34" s="26">
        <v>276.10421804160006</v>
      </c>
      <c r="H34" s="26">
        <v>287.148386763264</v>
      </c>
      <c r="I34" s="26">
        <v>298.63432223379459</v>
      </c>
      <c r="J34" s="37" t="e">
        <f>#REF!</f>
        <v>#REF!</v>
      </c>
    </row>
    <row r="35" spans="1:11" s="19" customFormat="1" ht="15" customHeight="1" x14ac:dyDescent="0.2">
      <c r="A35" s="11" t="s">
        <v>30</v>
      </c>
      <c r="B35" s="15" t="s">
        <v>31</v>
      </c>
      <c r="C35" s="16" t="e">
        <f>#REF!</f>
        <v>#REF!</v>
      </c>
      <c r="D35" s="16" t="e">
        <f>#REF!</f>
        <v>#REF!</v>
      </c>
      <c r="E35" s="29">
        <v>104.589</v>
      </c>
      <c r="F35" s="29">
        <v>107.3802</v>
      </c>
      <c r="G35" s="26">
        <v>133.31</v>
      </c>
      <c r="H35" s="26">
        <v>148.09399999999999</v>
      </c>
      <c r="I35" s="26">
        <v>164.19900000000001</v>
      </c>
      <c r="J35" s="37" t="e">
        <f>#REF!</f>
        <v>#REF!</v>
      </c>
    </row>
    <row r="36" spans="1:11" s="19" customFormat="1" ht="15" customHeight="1" x14ac:dyDescent="0.2">
      <c r="A36" s="11" t="s">
        <v>32</v>
      </c>
      <c r="B36" s="15" t="s">
        <v>33</v>
      </c>
      <c r="C36" s="16" t="e">
        <f>#REF!</f>
        <v>#REF!</v>
      </c>
      <c r="D36" s="16" t="e">
        <f>#REF!</f>
        <v>#REF!</v>
      </c>
      <c r="E36" s="29">
        <v>3.6247340000000001</v>
      </c>
      <c r="F36" s="29">
        <v>3.2373033600000003</v>
      </c>
      <c r="G36" s="26">
        <v>3.3667954944000003</v>
      </c>
      <c r="H36" s="26">
        <v>3.5014673141760002</v>
      </c>
      <c r="I36" s="26">
        <v>3.6415260067430402</v>
      </c>
      <c r="J36" s="37" t="e">
        <f>#REF!</f>
        <v>#REF!</v>
      </c>
      <c r="K36" s="28"/>
    </row>
    <row r="37" spans="1:11" s="19" customFormat="1" ht="15" customHeight="1" x14ac:dyDescent="0.2">
      <c r="A37" s="11" t="s">
        <v>34</v>
      </c>
      <c r="B37" s="15" t="s">
        <v>35</v>
      </c>
      <c r="C37" s="16" t="e">
        <f>#REF!</f>
        <v>#REF!</v>
      </c>
      <c r="D37" s="16" t="e">
        <f>#REF!</f>
        <v>#REF!</v>
      </c>
      <c r="E37" s="29">
        <v>2488.186447</v>
      </c>
      <c r="F37" s="26">
        <v>2700.4805948799994</v>
      </c>
      <c r="G37" s="26">
        <v>2746.4998186752</v>
      </c>
      <c r="H37" s="26">
        <v>2851.7498114222076</v>
      </c>
      <c r="I37" s="26">
        <v>2964.4198038790964</v>
      </c>
      <c r="J37" s="37" t="e">
        <f>#REF!</f>
        <v>#REF!</v>
      </c>
      <c r="K37" s="28"/>
    </row>
    <row r="38" spans="1:11" ht="15" customHeight="1" x14ac:dyDescent="0.2">
      <c r="A38" s="13"/>
      <c r="B38" s="27" t="s">
        <v>17</v>
      </c>
      <c r="C38" s="23"/>
      <c r="D38" s="23"/>
      <c r="E38" s="22"/>
      <c r="F38" s="22"/>
      <c r="G38" s="30"/>
      <c r="H38" s="30"/>
      <c r="I38" s="30"/>
      <c r="J38" s="41"/>
    </row>
    <row r="39" spans="1:11" ht="15" customHeight="1" x14ac:dyDescent="0.2">
      <c r="A39" s="13" t="s">
        <v>36</v>
      </c>
      <c r="B39" s="27" t="s">
        <v>37</v>
      </c>
      <c r="C39" s="23" t="e">
        <f>#REF!</f>
        <v>#REF!</v>
      </c>
      <c r="D39" s="23" t="e">
        <f>#REF!</f>
        <v>#REF!</v>
      </c>
      <c r="E39" s="22">
        <v>116.3651</v>
      </c>
      <c r="F39" s="22">
        <v>120.61891</v>
      </c>
      <c r="G39" s="30">
        <v>125.37</v>
      </c>
      <c r="H39" s="30">
        <v>130.30291</v>
      </c>
      <c r="I39" s="30">
        <v>135.40799999999999</v>
      </c>
      <c r="J39" s="41" t="e">
        <f>#REF!</f>
        <v>#REF!</v>
      </c>
    </row>
    <row r="40" spans="1:11" ht="15" customHeight="1" x14ac:dyDescent="0.2">
      <c r="A40" s="13" t="s">
        <v>38</v>
      </c>
      <c r="B40" s="27" t="s">
        <v>39</v>
      </c>
      <c r="C40" s="23" t="e">
        <f>#REF!</f>
        <v>#REF!</v>
      </c>
      <c r="D40" s="23" t="e">
        <f>#REF!</f>
        <v>#REF!</v>
      </c>
      <c r="E40" s="22">
        <v>37.341000000000001</v>
      </c>
      <c r="F40" s="22">
        <v>37.557600000000001</v>
      </c>
      <c r="G40" s="30">
        <v>37.557600000000001</v>
      </c>
      <c r="H40" s="30">
        <v>37.557600000000001</v>
      </c>
      <c r="I40" s="30">
        <v>37.557600000000001</v>
      </c>
      <c r="J40" s="41" t="e">
        <f>#REF!</f>
        <v>#REF!</v>
      </c>
      <c r="K40" s="28"/>
    </row>
    <row r="41" spans="1:11" ht="15" customHeight="1" x14ac:dyDescent="0.2">
      <c r="A41" s="31" t="s">
        <v>40</v>
      </c>
      <c r="B41" s="27" t="s">
        <v>41</v>
      </c>
      <c r="C41" s="23" t="e">
        <f>#REF!</f>
        <v>#REF!</v>
      </c>
      <c r="D41" s="23" t="e">
        <f>#REF!</f>
        <v>#REF!</v>
      </c>
      <c r="E41" s="22">
        <v>0</v>
      </c>
      <c r="F41" s="22">
        <v>0</v>
      </c>
      <c r="G41" s="30">
        <v>0</v>
      </c>
      <c r="H41" s="30">
        <v>0</v>
      </c>
      <c r="I41" s="30">
        <v>0</v>
      </c>
      <c r="J41" s="41" t="e">
        <f>#REF!</f>
        <v>#REF!</v>
      </c>
    </row>
    <row r="42" spans="1:11" s="19" customFormat="1" ht="15" customHeight="1" x14ac:dyDescent="0.2">
      <c r="A42" s="11" t="s">
        <v>42</v>
      </c>
      <c r="B42" s="15" t="s">
        <v>43</v>
      </c>
      <c r="C42" s="16" t="e">
        <f>C24-C28</f>
        <v>#REF!</v>
      </c>
      <c r="D42" s="16" t="e">
        <f t="shared" ref="D42:I42" si="4">D24-D28</f>
        <v>#REF!</v>
      </c>
      <c r="E42" s="26">
        <v>182.52844899999991</v>
      </c>
      <c r="F42" s="26">
        <v>223.95475986000065</v>
      </c>
      <c r="G42" s="26">
        <v>336.29768645038348</v>
      </c>
      <c r="H42" s="26">
        <v>361.80031783487175</v>
      </c>
      <c r="I42" s="26">
        <v>390.37062068156229</v>
      </c>
      <c r="J42" s="37" t="e">
        <f t="shared" ref="J42" si="5">J24-J28</f>
        <v>#REF!</v>
      </c>
    </row>
    <row r="43" spans="1:11" s="19" customFormat="1" ht="15" customHeight="1" x14ac:dyDescent="0.2">
      <c r="A43" s="11" t="s">
        <v>44</v>
      </c>
      <c r="B43" s="15" t="s">
        <v>45</v>
      </c>
      <c r="C43" s="16" t="e">
        <f>C44-C48</f>
        <v>#REF!</v>
      </c>
      <c r="D43" s="16" t="e">
        <f>D44-D48</f>
        <v>#REF!</v>
      </c>
      <c r="E43" s="26">
        <v>-71.640370000000004</v>
      </c>
      <c r="F43" s="26">
        <v>-74.802374799999996</v>
      </c>
      <c r="G43" s="26">
        <v>-78.251974191999992</v>
      </c>
      <c r="H43" s="26">
        <v>-83.878633559679997</v>
      </c>
      <c r="I43" s="26">
        <v>-87.7320764820672</v>
      </c>
      <c r="J43" s="37" t="e">
        <f t="shared" ref="J43" si="6">J44-J48</f>
        <v>#REF!</v>
      </c>
    </row>
    <row r="44" spans="1:11" ht="15" customHeight="1" x14ac:dyDescent="0.2">
      <c r="A44" s="13" t="s">
        <v>22</v>
      </c>
      <c r="B44" s="27" t="s">
        <v>46</v>
      </c>
      <c r="C44" s="23" t="e">
        <f>#REF!</f>
        <v>#REF!</v>
      </c>
      <c r="D44" s="23" t="e">
        <f>#REF!</f>
        <v>#REF!</v>
      </c>
      <c r="E44" s="30">
        <v>9.6299999999999997E-3</v>
      </c>
      <c r="F44" s="30">
        <v>1.00152E-2</v>
      </c>
      <c r="G44" s="30">
        <v>1.0415808E-2</v>
      </c>
      <c r="H44" s="30">
        <v>1.0832440320000001E-2</v>
      </c>
      <c r="I44" s="30">
        <v>1.1265737932800002E-2</v>
      </c>
      <c r="J44" s="41" t="e">
        <f t="shared" ref="J44" si="7">J46+J47</f>
        <v>#REF!</v>
      </c>
    </row>
    <row r="45" spans="1:11" ht="15" customHeight="1" x14ac:dyDescent="0.2">
      <c r="A45" s="13"/>
      <c r="B45" s="27" t="s">
        <v>47</v>
      </c>
      <c r="C45" s="23"/>
      <c r="D45" s="23"/>
      <c r="E45" s="22"/>
      <c r="F45" s="22"/>
      <c r="G45" s="30"/>
      <c r="H45" s="30"/>
      <c r="I45" s="30"/>
      <c r="J45" s="41"/>
    </row>
    <row r="46" spans="1:11" ht="24.75" customHeight="1" x14ac:dyDescent="0.2">
      <c r="A46" s="13" t="s">
        <v>18</v>
      </c>
      <c r="B46" s="20" t="s">
        <v>48</v>
      </c>
      <c r="C46" s="23" t="e">
        <f>#REF!</f>
        <v>#REF!</v>
      </c>
      <c r="D46" s="23" t="e">
        <f>#REF!</f>
        <v>#REF!</v>
      </c>
      <c r="E46" s="22">
        <v>0</v>
      </c>
      <c r="F46" s="22">
        <v>0</v>
      </c>
      <c r="G46" s="30">
        <v>0</v>
      </c>
      <c r="H46" s="30">
        <v>0</v>
      </c>
      <c r="I46" s="30">
        <v>0</v>
      </c>
      <c r="J46" s="41" t="e">
        <f>#REF!</f>
        <v>#REF!</v>
      </c>
    </row>
    <row r="47" spans="1:11" ht="15" customHeight="1" x14ac:dyDescent="0.2">
      <c r="A47" s="13" t="s">
        <v>19</v>
      </c>
      <c r="B47" s="27" t="s">
        <v>49</v>
      </c>
      <c r="C47" s="23" t="e">
        <f>#REF!</f>
        <v>#REF!</v>
      </c>
      <c r="D47" s="23" t="e">
        <f>#REF!</f>
        <v>#REF!</v>
      </c>
      <c r="E47" s="22">
        <v>9.6299999999999997E-3</v>
      </c>
      <c r="F47" s="22">
        <v>1.00152E-2</v>
      </c>
      <c r="G47" s="30">
        <v>1.0415808E-2</v>
      </c>
      <c r="H47" s="30">
        <v>1.0832440320000001E-2</v>
      </c>
      <c r="I47" s="30">
        <v>1.1265737932800002E-2</v>
      </c>
      <c r="J47" s="41" t="e">
        <f>#REF!</f>
        <v>#REF!</v>
      </c>
    </row>
    <row r="48" spans="1:11" ht="15" customHeight="1" x14ac:dyDescent="0.2">
      <c r="A48" s="13" t="s">
        <v>28</v>
      </c>
      <c r="B48" s="27" t="s">
        <v>50</v>
      </c>
      <c r="C48" s="23" t="e">
        <f>#REF!</f>
        <v>#REF!</v>
      </c>
      <c r="D48" s="23" t="e">
        <f>#REF!</f>
        <v>#REF!</v>
      </c>
      <c r="E48" s="22">
        <v>71.650000000000006</v>
      </c>
      <c r="F48" s="22">
        <v>74.812389999999994</v>
      </c>
      <c r="G48" s="30">
        <v>78.262389999999996</v>
      </c>
      <c r="H48" s="30">
        <v>83.889465999999999</v>
      </c>
      <c r="I48" s="30">
        <v>87.743342220000002</v>
      </c>
      <c r="J48" s="41" t="e">
        <f>#REF!</f>
        <v>#REF!</v>
      </c>
    </row>
    <row r="49" spans="1:11" ht="15" customHeight="1" x14ac:dyDescent="0.2">
      <c r="A49" s="13"/>
      <c r="B49" s="27" t="s">
        <v>47</v>
      </c>
      <c r="C49" s="23" t="e">
        <f>#REF!</f>
        <v>#REF!</v>
      </c>
      <c r="D49" s="23" t="e">
        <f>#REF!</f>
        <v>#REF!</v>
      </c>
      <c r="E49" s="22">
        <v>0</v>
      </c>
      <c r="F49" s="22">
        <v>0</v>
      </c>
      <c r="G49" s="30">
        <v>0</v>
      </c>
      <c r="H49" s="30">
        <v>0</v>
      </c>
      <c r="I49" s="30">
        <v>0</v>
      </c>
      <c r="J49" s="41" t="e">
        <f>#REF!</f>
        <v>#REF!</v>
      </c>
    </row>
    <row r="50" spans="1:11" ht="15" customHeight="1" x14ac:dyDescent="0.2">
      <c r="A50" s="13" t="s">
        <v>51</v>
      </c>
      <c r="B50" s="27" t="s">
        <v>52</v>
      </c>
      <c r="C50" s="23" t="e">
        <f>#REF!</f>
        <v>#REF!</v>
      </c>
      <c r="D50" s="23" t="e">
        <f>#REF!</f>
        <v>#REF!</v>
      </c>
      <c r="E50" s="22">
        <v>49.65</v>
      </c>
      <c r="F50" s="30">
        <v>51.272390000000001</v>
      </c>
      <c r="G50" s="30">
        <v>53.074590000000001</v>
      </c>
      <c r="H50" s="30">
        <v>54.938519999999997</v>
      </c>
      <c r="I50" s="30">
        <v>56.765829999999994</v>
      </c>
      <c r="J50" s="41" t="e">
        <f>#REF!</f>
        <v>#REF!</v>
      </c>
      <c r="K50" s="28"/>
    </row>
    <row r="51" spans="1:11" s="19" customFormat="1" ht="15" customHeight="1" x14ac:dyDescent="0.2">
      <c r="A51" s="11" t="s">
        <v>53</v>
      </c>
      <c r="B51" s="15" t="s">
        <v>54</v>
      </c>
      <c r="C51" s="16" t="e">
        <f>C42+C43</f>
        <v>#REF!</v>
      </c>
      <c r="D51" s="16" t="e">
        <f>D42+D43</f>
        <v>#REF!</v>
      </c>
      <c r="E51" s="26">
        <v>110.88807899999991</v>
      </c>
      <c r="F51" s="26">
        <v>149.15238506000065</v>
      </c>
      <c r="G51" s="26">
        <v>258.0457122583835</v>
      </c>
      <c r="H51" s="26">
        <v>277.92168427519175</v>
      </c>
      <c r="I51" s="26">
        <v>302.63854419949507</v>
      </c>
      <c r="J51" s="37" t="e">
        <f t="shared" ref="J51" si="8">J42+J43</f>
        <v>#REF!</v>
      </c>
    </row>
    <row r="52" spans="1:11" s="19" customFormat="1" ht="15" customHeight="1" x14ac:dyDescent="0.2">
      <c r="A52" s="11" t="s">
        <v>55</v>
      </c>
      <c r="B52" s="15" t="s">
        <v>56</v>
      </c>
      <c r="C52" s="16" t="e">
        <f>#REF!</f>
        <v>#REF!</v>
      </c>
      <c r="D52" s="16" t="e">
        <f>#REF!</f>
        <v>#REF!</v>
      </c>
      <c r="E52" s="29">
        <v>27.719612250000061</v>
      </c>
      <c r="F52" s="29">
        <v>37.285592465000086</v>
      </c>
      <c r="G52" s="26">
        <v>64.506226837396099</v>
      </c>
      <c r="H52" s="26">
        <v>69.475011792509747</v>
      </c>
      <c r="I52" s="26">
        <v>75.656510402534352</v>
      </c>
      <c r="J52" s="37" t="e">
        <f>#REF!</f>
        <v>#REF!</v>
      </c>
    </row>
    <row r="53" spans="1:11" s="19" customFormat="1" ht="15" customHeight="1" x14ac:dyDescent="0.2">
      <c r="A53" s="11" t="s">
        <v>57</v>
      </c>
      <c r="B53" s="15" t="s">
        <v>58</v>
      </c>
      <c r="C53" s="16" t="e">
        <f>#REF!</f>
        <v>#REF!</v>
      </c>
      <c r="D53" s="16" t="e">
        <f>#REF!</f>
        <v>#REF!</v>
      </c>
      <c r="E53" s="29">
        <v>83.158836749999836</v>
      </c>
      <c r="F53" s="29">
        <v>111.85677739500011</v>
      </c>
      <c r="G53" s="26">
        <v>193.51868051218807</v>
      </c>
      <c r="H53" s="26">
        <v>208.42503537752913</v>
      </c>
      <c r="I53" s="26">
        <v>226.95953120760328</v>
      </c>
      <c r="J53" s="37" t="e">
        <f>#REF!</f>
        <v>#REF!</v>
      </c>
    </row>
    <row r="54" spans="1:11" s="19" customFormat="1" ht="15" customHeight="1" x14ac:dyDescent="0.2">
      <c r="A54" s="11" t="s">
        <v>59</v>
      </c>
      <c r="B54" s="15" t="s">
        <v>60</v>
      </c>
      <c r="C54" s="16" t="e">
        <f>#REF!</f>
        <v>#REF!</v>
      </c>
      <c r="D54" s="16" t="e">
        <f>#REF!</f>
        <v>#REF!</v>
      </c>
      <c r="E54" s="29">
        <v>9</v>
      </c>
      <c r="F54" s="29">
        <v>9</v>
      </c>
      <c r="G54" s="26">
        <v>9.4</v>
      </c>
      <c r="H54" s="26">
        <v>10</v>
      </c>
      <c r="I54" s="26">
        <v>12</v>
      </c>
      <c r="J54" s="37" t="e">
        <f>#REF!</f>
        <v>#REF!</v>
      </c>
    </row>
    <row r="55" spans="1:11" ht="15" customHeight="1" x14ac:dyDescent="0.2">
      <c r="A55" s="13"/>
      <c r="B55" s="27" t="s">
        <v>17</v>
      </c>
      <c r="C55" s="23" t="e">
        <f>#REF!</f>
        <v>#REF!</v>
      </c>
      <c r="D55" s="23" t="e">
        <f>#REF!</f>
        <v>#REF!</v>
      </c>
      <c r="E55" s="22">
        <v>0</v>
      </c>
      <c r="F55" s="22">
        <v>0</v>
      </c>
      <c r="G55" s="30">
        <v>0</v>
      </c>
      <c r="H55" s="30">
        <v>0</v>
      </c>
      <c r="I55" s="30">
        <v>0</v>
      </c>
      <c r="J55" s="41" t="e">
        <f>#REF!</f>
        <v>#REF!</v>
      </c>
    </row>
    <row r="56" spans="1:11" ht="15" customHeight="1" x14ac:dyDescent="0.2">
      <c r="A56" s="13" t="s">
        <v>22</v>
      </c>
      <c r="B56" s="27" t="s">
        <v>61</v>
      </c>
      <c r="C56" s="23" t="e">
        <f>#REF!</f>
        <v>#REF!</v>
      </c>
      <c r="D56" s="23" t="e">
        <f>#REF!</f>
        <v>#REF!</v>
      </c>
      <c r="E56" s="22">
        <v>0</v>
      </c>
      <c r="F56" s="22">
        <v>0</v>
      </c>
      <c r="G56" s="30">
        <v>0</v>
      </c>
      <c r="H56" s="30">
        <v>0</v>
      </c>
      <c r="I56" s="30">
        <v>0</v>
      </c>
      <c r="J56" s="41" t="e">
        <f>#REF!</f>
        <v>#REF!</v>
      </c>
    </row>
    <row r="57" spans="1:11" ht="15" customHeight="1" x14ac:dyDescent="0.2">
      <c r="A57" s="13" t="s">
        <v>28</v>
      </c>
      <c r="B57" s="27" t="s">
        <v>62</v>
      </c>
      <c r="C57" s="23" t="e">
        <f>#REF!</f>
        <v>#REF!</v>
      </c>
      <c r="D57" s="23" t="e">
        <f>#REF!</f>
        <v>#REF!</v>
      </c>
      <c r="E57" s="22">
        <v>0</v>
      </c>
      <c r="F57" s="22">
        <v>0</v>
      </c>
      <c r="G57" s="30">
        <v>0</v>
      </c>
      <c r="H57" s="30">
        <v>0</v>
      </c>
      <c r="I57" s="30">
        <v>0</v>
      </c>
      <c r="J57" s="41" t="e">
        <f>#REF!</f>
        <v>#REF!</v>
      </c>
    </row>
    <row r="58" spans="1:11" x14ac:dyDescent="0.2">
      <c r="A58" s="13" t="s">
        <v>30</v>
      </c>
      <c r="B58" s="20" t="s">
        <v>63</v>
      </c>
      <c r="C58" s="23" t="e">
        <f>#REF!</f>
        <v>#REF!</v>
      </c>
      <c r="D58" s="23" t="e">
        <f>#REF!</f>
        <v>#REF!</v>
      </c>
      <c r="E58" s="22">
        <v>0</v>
      </c>
      <c r="F58" s="22">
        <v>0</v>
      </c>
      <c r="G58" s="30">
        <v>0</v>
      </c>
      <c r="H58" s="30">
        <v>0</v>
      </c>
      <c r="I58" s="30">
        <v>0</v>
      </c>
      <c r="J58" s="41" t="e">
        <f>#REF!</f>
        <v>#REF!</v>
      </c>
      <c r="K58" s="25"/>
    </row>
    <row r="59" spans="1:11" x14ac:dyDescent="0.2">
      <c r="A59" s="13" t="s">
        <v>32</v>
      </c>
      <c r="B59" s="20" t="s">
        <v>64</v>
      </c>
      <c r="C59" s="23" t="e">
        <f>#REF!</f>
        <v>#REF!</v>
      </c>
      <c r="D59" s="23" t="e">
        <f>#REF!</f>
        <v>#REF!</v>
      </c>
      <c r="E59" s="22">
        <v>9</v>
      </c>
      <c r="F59" s="22">
        <v>9</v>
      </c>
      <c r="G59" s="30">
        <v>9.4</v>
      </c>
      <c r="H59" s="30">
        <v>10</v>
      </c>
      <c r="I59" s="30">
        <v>12</v>
      </c>
      <c r="J59" s="41" t="e">
        <f>#REF!</f>
        <v>#REF!</v>
      </c>
      <c r="K59" s="25"/>
    </row>
    <row r="60" spans="1:11" x14ac:dyDescent="0.2">
      <c r="A60" s="11" t="s">
        <v>65</v>
      </c>
      <c r="B60" s="15" t="s">
        <v>66</v>
      </c>
      <c r="C60" s="16"/>
      <c r="D60" s="16"/>
      <c r="E60" s="29"/>
      <c r="F60" s="29"/>
      <c r="G60" s="26"/>
      <c r="H60" s="26"/>
      <c r="I60" s="26"/>
      <c r="J60" s="37"/>
      <c r="K60" s="25"/>
    </row>
    <row r="61" spans="1:11" x14ac:dyDescent="0.2">
      <c r="A61" s="13" t="s">
        <v>22</v>
      </c>
      <c r="B61" s="27" t="s">
        <v>67</v>
      </c>
      <c r="C61" s="23"/>
      <c r="D61" s="23"/>
      <c r="E61" s="22"/>
      <c r="F61" s="22"/>
      <c r="G61" s="30"/>
      <c r="H61" s="30"/>
      <c r="I61" s="30"/>
      <c r="J61" s="41"/>
    </row>
    <row r="62" spans="1:11" x14ac:dyDescent="0.2">
      <c r="A62" s="13" t="s">
        <v>28</v>
      </c>
      <c r="B62" s="27" t="s">
        <v>68</v>
      </c>
      <c r="C62" s="23"/>
      <c r="D62" s="23"/>
      <c r="E62" s="22"/>
      <c r="F62" s="22"/>
      <c r="G62" s="30"/>
      <c r="H62" s="30"/>
      <c r="I62" s="30"/>
      <c r="J62" s="41"/>
    </row>
    <row r="63" spans="1:11" ht="15" x14ac:dyDescent="0.25">
      <c r="A63" s="13"/>
      <c r="B63" s="27" t="s">
        <v>69</v>
      </c>
      <c r="C63" s="23">
        <v>0</v>
      </c>
      <c r="D63" s="23">
        <v>0</v>
      </c>
      <c r="E63" s="22">
        <v>0</v>
      </c>
      <c r="F63" s="22">
        <v>0</v>
      </c>
      <c r="G63" s="30">
        <v>0</v>
      </c>
      <c r="H63" s="30">
        <v>0</v>
      </c>
      <c r="I63" s="30">
        <v>0</v>
      </c>
      <c r="J63" s="41">
        <v>0</v>
      </c>
    </row>
    <row r="64" spans="1:11" x14ac:dyDescent="0.2">
      <c r="A64" s="11" t="s">
        <v>70</v>
      </c>
      <c r="B64" s="15" t="s">
        <v>71</v>
      </c>
      <c r="C64" s="16"/>
      <c r="D64" s="16"/>
      <c r="E64" s="29"/>
      <c r="F64" s="29"/>
      <c r="G64" s="26"/>
      <c r="H64" s="26"/>
      <c r="I64" s="26"/>
      <c r="J64" s="37"/>
    </row>
    <row r="65" spans="1:10" x14ac:dyDescent="0.2">
      <c r="A65" s="13" t="s">
        <v>22</v>
      </c>
      <c r="B65" s="27" t="s">
        <v>72</v>
      </c>
      <c r="C65" s="23"/>
      <c r="D65" s="23"/>
      <c r="E65" s="22"/>
      <c r="F65" s="22"/>
      <c r="G65" s="30"/>
      <c r="H65" s="30"/>
      <c r="I65" s="30"/>
      <c r="J65" s="41"/>
    </row>
    <row r="66" spans="1:10" x14ac:dyDescent="0.2">
      <c r="A66" s="13" t="s">
        <v>28</v>
      </c>
      <c r="B66" s="27" t="s">
        <v>73</v>
      </c>
      <c r="C66" s="23"/>
      <c r="D66" s="23"/>
      <c r="E66" s="22"/>
      <c r="F66" s="22"/>
      <c r="G66" s="30"/>
      <c r="H66" s="30"/>
      <c r="I66" s="30"/>
      <c r="J66" s="41"/>
    </row>
    <row r="67" spans="1:10" ht="15" x14ac:dyDescent="0.25">
      <c r="A67" s="13"/>
      <c r="B67" s="20" t="s">
        <v>69</v>
      </c>
      <c r="C67" s="21">
        <v>0</v>
      </c>
      <c r="D67" s="21">
        <v>0</v>
      </c>
      <c r="E67" s="22">
        <v>0</v>
      </c>
      <c r="F67" s="22">
        <v>0</v>
      </c>
      <c r="G67" s="30">
        <v>0</v>
      </c>
      <c r="H67" s="30">
        <v>0</v>
      </c>
      <c r="I67" s="30">
        <v>0</v>
      </c>
      <c r="J67" s="41">
        <v>0</v>
      </c>
    </row>
    <row r="68" spans="1:10" x14ac:dyDescent="0.2">
      <c r="A68" s="11" t="s">
        <v>74</v>
      </c>
      <c r="B68" s="15" t="s">
        <v>75</v>
      </c>
      <c r="C68" s="16" t="e">
        <f>C70+C72</f>
        <v>#REF!</v>
      </c>
      <c r="D68" s="16" t="e">
        <f t="shared" ref="D68:I68" si="9">D70+D72</f>
        <v>#REF!</v>
      </c>
      <c r="E68" s="26">
        <v>400</v>
      </c>
      <c r="F68" s="26">
        <v>420</v>
      </c>
      <c r="G68" s="26">
        <v>440</v>
      </c>
      <c r="H68" s="26">
        <v>460</v>
      </c>
      <c r="I68" s="26">
        <v>480</v>
      </c>
      <c r="J68" s="37" t="e">
        <f t="shared" ref="J68" si="10">J70+J72</f>
        <v>#REF!</v>
      </c>
    </row>
    <row r="69" spans="1:10" x14ac:dyDescent="0.2">
      <c r="A69" s="13"/>
      <c r="B69" s="27" t="s">
        <v>76</v>
      </c>
      <c r="C69" s="23"/>
      <c r="D69" s="23"/>
      <c r="E69" s="22"/>
      <c r="F69" s="22"/>
      <c r="G69" s="30"/>
      <c r="H69" s="30"/>
      <c r="I69" s="30"/>
      <c r="J69" s="41"/>
    </row>
    <row r="70" spans="1:10" x14ac:dyDescent="0.2">
      <c r="A70" s="13" t="s">
        <v>22</v>
      </c>
      <c r="B70" s="27" t="s">
        <v>77</v>
      </c>
      <c r="C70" s="23"/>
      <c r="D70" s="23"/>
      <c r="E70" s="22"/>
      <c r="F70" s="22"/>
      <c r="G70" s="30"/>
      <c r="H70" s="30"/>
      <c r="I70" s="30"/>
      <c r="J70" s="41"/>
    </row>
    <row r="71" spans="1:10" x14ac:dyDescent="0.2">
      <c r="A71" s="31" t="s">
        <v>18</v>
      </c>
      <c r="B71" s="27" t="s">
        <v>78</v>
      </c>
      <c r="C71" s="23"/>
      <c r="D71" s="23"/>
      <c r="E71" s="22"/>
      <c r="F71" s="22"/>
      <c r="G71" s="30"/>
      <c r="H71" s="30"/>
      <c r="I71" s="30"/>
      <c r="J71" s="41"/>
    </row>
    <row r="72" spans="1:10" x14ac:dyDescent="0.2">
      <c r="A72" s="13" t="s">
        <v>28</v>
      </c>
      <c r="B72" s="27" t="s">
        <v>103</v>
      </c>
      <c r="C72" s="23" t="e">
        <f>#REF!</f>
        <v>#REF!</v>
      </c>
      <c r="D72" s="23" t="e">
        <f>#REF!</f>
        <v>#REF!</v>
      </c>
      <c r="E72" s="22">
        <v>400</v>
      </c>
      <c r="F72" s="22">
        <v>420</v>
      </c>
      <c r="G72" s="30">
        <v>440</v>
      </c>
      <c r="H72" s="30">
        <v>460</v>
      </c>
      <c r="I72" s="30">
        <v>480</v>
      </c>
      <c r="J72" s="41" t="e">
        <f>#REF!</f>
        <v>#REF!</v>
      </c>
    </row>
    <row r="73" spans="1:10" x14ac:dyDescent="0.2">
      <c r="A73" s="11" t="s">
        <v>79</v>
      </c>
      <c r="B73" s="15" t="s">
        <v>80</v>
      </c>
      <c r="C73" s="16" t="e">
        <f>C75+C77</f>
        <v>#REF!</v>
      </c>
      <c r="D73" s="16" t="e">
        <f t="shared" ref="D73:I73" si="11">D75+D77</f>
        <v>#REF!</v>
      </c>
      <c r="E73" s="26">
        <v>400</v>
      </c>
      <c r="F73" s="26">
        <v>420</v>
      </c>
      <c r="G73" s="26">
        <v>440</v>
      </c>
      <c r="H73" s="26">
        <v>460</v>
      </c>
      <c r="I73" s="26">
        <v>480</v>
      </c>
      <c r="J73" s="37" t="e">
        <f t="shared" ref="J73" si="12">J75+J77</f>
        <v>#REF!</v>
      </c>
    </row>
    <row r="74" spans="1:10" x14ac:dyDescent="0.2">
      <c r="A74" s="13"/>
      <c r="B74" s="20" t="s">
        <v>81</v>
      </c>
      <c r="C74" s="21"/>
      <c r="D74" s="21"/>
      <c r="E74" s="22"/>
      <c r="F74" s="22"/>
      <c r="G74" s="30"/>
      <c r="H74" s="30"/>
      <c r="I74" s="30"/>
      <c r="J74" s="41"/>
    </row>
    <row r="75" spans="1:10" x14ac:dyDescent="0.2">
      <c r="A75" s="13" t="s">
        <v>22</v>
      </c>
      <c r="B75" s="27" t="s">
        <v>82</v>
      </c>
      <c r="C75" s="23"/>
      <c r="D75" s="23"/>
      <c r="E75" s="22"/>
      <c r="F75" s="22"/>
      <c r="G75" s="30"/>
      <c r="H75" s="30"/>
      <c r="I75" s="30"/>
      <c r="J75" s="41"/>
    </row>
    <row r="76" spans="1:10" x14ac:dyDescent="0.2">
      <c r="A76" s="13" t="s">
        <v>18</v>
      </c>
      <c r="B76" s="27" t="s">
        <v>78</v>
      </c>
      <c r="C76" s="23"/>
      <c r="D76" s="23"/>
      <c r="E76" s="22"/>
      <c r="F76" s="22"/>
      <c r="G76" s="30"/>
      <c r="H76" s="30"/>
      <c r="I76" s="30"/>
      <c r="J76" s="41"/>
    </row>
    <row r="77" spans="1:10" x14ac:dyDescent="0.2">
      <c r="A77" s="13" t="s">
        <v>28</v>
      </c>
      <c r="B77" s="27" t="s">
        <v>103</v>
      </c>
      <c r="C77" s="23" t="e">
        <f>#REF!</f>
        <v>#REF!</v>
      </c>
      <c r="D77" s="23" t="e">
        <f>#REF!</f>
        <v>#REF!</v>
      </c>
      <c r="E77" s="22">
        <v>400</v>
      </c>
      <c r="F77" s="22">
        <v>420</v>
      </c>
      <c r="G77" s="30">
        <v>440</v>
      </c>
      <c r="H77" s="30">
        <v>460</v>
      </c>
      <c r="I77" s="30">
        <v>480</v>
      </c>
      <c r="J77" s="41" t="e">
        <f>#REF!</f>
        <v>#REF!</v>
      </c>
    </row>
    <row r="78" spans="1:10" x14ac:dyDescent="0.2">
      <c r="A78" s="11" t="s">
        <v>83</v>
      </c>
      <c r="B78" s="15" t="s">
        <v>84</v>
      </c>
      <c r="C78" s="16"/>
      <c r="D78" s="16"/>
      <c r="E78" s="29"/>
      <c r="F78" s="29"/>
      <c r="G78" s="26"/>
      <c r="H78" s="26"/>
      <c r="I78" s="26"/>
      <c r="J78" s="37"/>
    </row>
    <row r="79" spans="1:10" x14ac:dyDescent="0.2">
      <c r="A79" s="11" t="s">
        <v>85</v>
      </c>
      <c r="B79" s="15" t="s">
        <v>86</v>
      </c>
      <c r="C79" s="16"/>
      <c r="D79" s="16"/>
      <c r="E79" s="29"/>
      <c r="F79" s="29"/>
      <c r="G79" s="26"/>
      <c r="H79" s="26"/>
      <c r="I79" s="26"/>
      <c r="J79" s="37"/>
    </row>
    <row r="80" spans="1:10" x14ac:dyDescent="0.2">
      <c r="A80" s="13" t="s">
        <v>22</v>
      </c>
      <c r="B80" s="27" t="s">
        <v>87</v>
      </c>
      <c r="C80" s="23"/>
      <c r="D80" s="23"/>
      <c r="E80" s="22"/>
      <c r="F80" s="22"/>
      <c r="G80" s="30"/>
      <c r="H80" s="30"/>
      <c r="I80" s="30"/>
      <c r="J80" s="41"/>
    </row>
    <row r="81" spans="1:10" x14ac:dyDescent="0.2">
      <c r="A81" s="13" t="s">
        <v>28</v>
      </c>
      <c r="B81" s="27" t="s">
        <v>88</v>
      </c>
      <c r="C81" s="23"/>
      <c r="D81" s="23"/>
      <c r="E81" s="22"/>
      <c r="F81" s="22"/>
      <c r="G81" s="30"/>
      <c r="H81" s="30"/>
      <c r="I81" s="30"/>
      <c r="J81" s="41"/>
    </row>
    <row r="82" spans="1:10" x14ac:dyDescent="0.2">
      <c r="A82" s="11" t="s">
        <v>89</v>
      </c>
      <c r="B82" s="32" t="s">
        <v>90</v>
      </c>
      <c r="C82" s="33"/>
      <c r="D82" s="33"/>
      <c r="E82" s="29"/>
      <c r="F82" s="29"/>
      <c r="G82" s="26"/>
      <c r="H82" s="26"/>
      <c r="I82" s="26"/>
      <c r="J82" s="37"/>
    </row>
    <row r="83" spans="1:10" x14ac:dyDescent="0.2">
      <c r="A83" s="11" t="s">
        <v>91</v>
      </c>
      <c r="B83" s="15" t="s">
        <v>92</v>
      </c>
      <c r="C83" s="16" t="e">
        <f>#REF!</f>
        <v>#REF!</v>
      </c>
      <c r="D83" s="16" t="e">
        <f>#REF!</f>
        <v>#REF!</v>
      </c>
      <c r="E83" s="29">
        <v>176.416</v>
      </c>
      <c r="F83" s="29">
        <v>207.8432</v>
      </c>
      <c r="G83" s="26">
        <v>314.96299999999997</v>
      </c>
      <c r="H83" s="26">
        <v>343.97699999999998</v>
      </c>
      <c r="I83" s="26">
        <v>376.40499999999997</v>
      </c>
      <c r="J83" s="37" t="e">
        <f>#REF!</f>
        <v>#REF!</v>
      </c>
    </row>
    <row r="84" spans="1:10" x14ac:dyDescent="0.2">
      <c r="A84" s="13"/>
      <c r="B84" s="27" t="s">
        <v>78</v>
      </c>
      <c r="C84" s="23"/>
      <c r="D84" s="23"/>
      <c r="E84" s="22"/>
      <c r="F84" s="22"/>
      <c r="G84" s="30"/>
      <c r="H84" s="30"/>
      <c r="I84" s="30"/>
      <c r="J84" s="41"/>
    </row>
    <row r="85" spans="1:10" ht="38.25" x14ac:dyDescent="0.2">
      <c r="A85" s="11" t="s">
        <v>91</v>
      </c>
      <c r="B85" s="32" t="s">
        <v>93</v>
      </c>
      <c r="C85" s="16" t="e">
        <f>C24+C44+C62+C65+C68+C78+C81+C82</f>
        <v>#REF!</v>
      </c>
      <c r="D85" s="16" t="e">
        <f t="shared" ref="D85:I85" si="13">D24+D44+D62+D65+D68+D78+D81+D82</f>
        <v>#REF!</v>
      </c>
      <c r="E85" s="26">
        <v>3946.7834699999999</v>
      </c>
      <c r="F85" s="26">
        <v>4317.4370325</v>
      </c>
      <c r="G85" s="26">
        <v>4556.3538419959841</v>
      </c>
      <c r="H85" s="26">
        <v>4757.900319602295</v>
      </c>
      <c r="I85" s="26">
        <v>4972.6958625196839</v>
      </c>
      <c r="J85" s="37" t="e">
        <f t="shared" ref="J85" si="14">J24+J44+J62+J65+J68+J78+J81+J82</f>
        <v>#REF!</v>
      </c>
    </row>
    <row r="86" spans="1:10" ht="25.5" x14ac:dyDescent="0.2">
      <c r="A86" s="11" t="s">
        <v>94</v>
      </c>
      <c r="B86" s="32" t="s">
        <v>95</v>
      </c>
      <c r="C86" s="16" t="e">
        <f>C28-C35+C48+C61+C66+C52+C54+C73+C80+C83</f>
        <v>#REF!</v>
      </c>
      <c r="D86" s="16" t="e">
        <f t="shared" ref="D86:I86" si="15">D28-D35+D48+D61+D66+D52+D54+D73+D80+D83</f>
        <v>#REF!</v>
      </c>
      <c r="E86" s="26">
        <v>3944.4420032500002</v>
      </c>
      <c r="F86" s="26">
        <v>4315.0332399049994</v>
      </c>
      <c r="G86" s="26">
        <v>4553.8673565749959</v>
      </c>
      <c r="H86" s="26">
        <v>4755.3366471196123</v>
      </c>
      <c r="I86" s="26">
        <v>4969.9198287227227</v>
      </c>
      <c r="J86" s="37" t="e">
        <f t="shared" ref="J86" si="16">J28-J35+J48+J61+J66+J52+J54+J73+J80+J83</f>
        <v>#REF!</v>
      </c>
    </row>
    <row r="87" spans="1:10" x14ac:dyDescent="0.2">
      <c r="A87" s="11"/>
      <c r="B87" s="15" t="s">
        <v>96</v>
      </c>
      <c r="C87" s="16" t="e">
        <f>C85-C86</f>
        <v>#REF!</v>
      </c>
      <c r="D87" s="16" t="e">
        <f t="shared" ref="D87:I87" si="17">D85-D86</f>
        <v>#REF!</v>
      </c>
      <c r="E87" s="26">
        <v>2.341466749999654</v>
      </c>
      <c r="F87" s="26">
        <v>2.4037925950005956</v>
      </c>
      <c r="G87" s="26">
        <v>2.4864854209881742</v>
      </c>
      <c r="H87" s="26">
        <v>2.5636724826827049</v>
      </c>
      <c r="I87" s="26">
        <v>2.776033796961201</v>
      </c>
      <c r="J87" s="37" t="e">
        <f t="shared" ref="J87" si="18">J85-J86</f>
        <v>#REF!</v>
      </c>
    </row>
    <row r="88" spans="1:10" x14ac:dyDescent="0.2">
      <c r="A88" s="50"/>
      <c r="B88" s="50"/>
      <c r="C88" s="50"/>
      <c r="D88" s="50"/>
      <c r="E88" s="50"/>
      <c r="F88" s="50"/>
      <c r="G88" s="50"/>
      <c r="H88" s="50"/>
      <c r="I88" s="50"/>
    </row>
    <row r="89" spans="1:10" x14ac:dyDescent="0.2">
      <c r="A89" s="11"/>
      <c r="B89" s="15" t="s">
        <v>97</v>
      </c>
      <c r="C89" s="12"/>
      <c r="D89" s="12"/>
      <c r="E89" s="11"/>
      <c r="F89" s="11"/>
      <c r="G89" s="46"/>
      <c r="H89" s="46"/>
      <c r="I89" s="46"/>
      <c r="J89" s="38"/>
    </row>
    <row r="90" spans="1:10" x14ac:dyDescent="0.2">
      <c r="A90" s="13" t="s">
        <v>22</v>
      </c>
      <c r="B90" s="27" t="s">
        <v>98</v>
      </c>
      <c r="C90" s="23" t="e">
        <f>C35+C50+C51</f>
        <v>#REF!</v>
      </c>
      <c r="D90" s="23" t="e">
        <f t="shared" ref="D90:I90" si="19">D35+D50+D51</f>
        <v>#REF!</v>
      </c>
      <c r="E90" s="30">
        <v>265.12707899999992</v>
      </c>
      <c r="F90" s="30">
        <v>307.80497506000063</v>
      </c>
      <c r="G90" s="30">
        <v>444.43030225838351</v>
      </c>
      <c r="H90" s="30">
        <v>480.95420427519173</v>
      </c>
      <c r="I90" s="30">
        <v>523.60337419949508</v>
      </c>
      <c r="J90" s="41" t="e">
        <f t="shared" ref="J90" si="20">J35+J50+J51</f>
        <v>#REF!</v>
      </c>
    </row>
    <row r="91" spans="1:10" x14ac:dyDescent="0.2">
      <c r="A91" s="13" t="s">
        <v>28</v>
      </c>
      <c r="B91" s="27" t="s">
        <v>99</v>
      </c>
      <c r="C91" s="14"/>
      <c r="D91" s="23" t="e">
        <f>C91+D68-D73</f>
        <v>#REF!</v>
      </c>
      <c r="E91" s="30">
        <v>0</v>
      </c>
      <c r="F91" s="30">
        <v>0</v>
      </c>
      <c r="G91" s="30">
        <v>0</v>
      </c>
      <c r="H91" s="30">
        <v>0</v>
      </c>
      <c r="I91" s="30">
        <v>0</v>
      </c>
      <c r="J91" s="41" t="e">
        <f>I91+J68-J73</f>
        <v>#REF!</v>
      </c>
    </row>
    <row r="92" spans="1:10" x14ac:dyDescent="0.2">
      <c r="A92" s="13" t="s">
        <v>30</v>
      </c>
      <c r="B92" s="27" t="s">
        <v>104</v>
      </c>
      <c r="C92" s="14"/>
      <c r="D92" s="14"/>
      <c r="E92" s="13">
        <v>2.14</v>
      </c>
      <c r="F92" s="45">
        <v>2.2738999999999998</v>
      </c>
      <c r="G92" s="49">
        <v>2.3648560000000001</v>
      </c>
      <c r="H92" s="49">
        <v>2.4594502400000002</v>
      </c>
      <c r="I92" s="49">
        <v>2.5578282496000004</v>
      </c>
      <c r="J92" s="39"/>
    </row>
    <row r="94" spans="1:10" x14ac:dyDescent="0.2">
      <c r="A94" s="44"/>
      <c r="B94" s="44"/>
    </row>
    <row r="95" spans="1:10" x14ac:dyDescent="0.2">
      <c r="A95" s="34"/>
      <c r="B95" s="1"/>
      <c r="C95" s="1"/>
      <c r="D95" s="1"/>
      <c r="E95" s="1"/>
      <c r="F95" s="1"/>
      <c r="G95" s="1"/>
      <c r="H95" s="1"/>
      <c r="I95" s="1"/>
      <c r="J95" s="1"/>
    </row>
    <row r="98" spans="2:10" ht="15.75" x14ac:dyDescent="0.25">
      <c r="B98" s="43" t="s">
        <v>106</v>
      </c>
      <c r="C98" s="43"/>
      <c r="D98" s="43"/>
      <c r="E98" s="43"/>
      <c r="F98" s="43"/>
      <c r="G98" s="43"/>
      <c r="H98" s="43" t="s">
        <v>105</v>
      </c>
      <c r="I98" s="19"/>
    </row>
    <row r="99" spans="2:10" x14ac:dyDescent="0.2">
      <c r="C99" s="25"/>
    </row>
    <row r="100" spans="2:10" x14ac:dyDescent="0.2">
      <c r="C100" s="25"/>
    </row>
    <row r="101" spans="2:10" x14ac:dyDescent="0.2">
      <c r="C101" s="25"/>
    </row>
    <row r="102" spans="2:10" x14ac:dyDescent="0.2">
      <c r="C102" s="25"/>
    </row>
    <row r="103" spans="2:10" x14ac:dyDescent="0.2">
      <c r="C103" s="25"/>
      <c r="D103" s="25"/>
      <c r="E103" s="25"/>
      <c r="F103" s="25"/>
      <c r="G103" s="25"/>
      <c r="H103" s="25"/>
      <c r="I103" s="25"/>
      <c r="J103" s="25"/>
    </row>
    <row r="104" spans="2:10" x14ac:dyDescent="0.2">
      <c r="C104" s="25"/>
      <c r="D104" s="25"/>
      <c r="E104" s="25"/>
      <c r="F104" s="25"/>
      <c r="G104" s="25"/>
      <c r="H104" s="25"/>
      <c r="I104" s="25"/>
      <c r="J104" s="25"/>
    </row>
    <row r="105" spans="2:10" x14ac:dyDescent="0.2">
      <c r="C105" s="25"/>
      <c r="D105" s="25"/>
      <c r="E105" s="25"/>
      <c r="F105" s="25"/>
      <c r="G105" s="25"/>
      <c r="H105" s="25"/>
      <c r="I105" s="25"/>
      <c r="J105" s="25"/>
    </row>
    <row r="106" spans="2:10" x14ac:dyDescent="0.2">
      <c r="C106" s="25"/>
      <c r="D106" s="25"/>
      <c r="E106" s="25"/>
      <c r="F106" s="25"/>
      <c r="G106" s="25"/>
      <c r="H106" s="25"/>
      <c r="I106" s="25"/>
      <c r="J106" s="25"/>
    </row>
    <row r="107" spans="2:10" x14ac:dyDescent="0.2">
      <c r="C107" s="25"/>
      <c r="D107" s="25"/>
      <c r="E107" s="25"/>
      <c r="F107" s="25"/>
      <c r="G107" s="25"/>
      <c r="H107" s="25"/>
      <c r="I107" s="25"/>
      <c r="J107" s="25"/>
    </row>
    <row r="108" spans="2:10" x14ac:dyDescent="0.2">
      <c r="C108" s="25"/>
      <c r="D108" s="25"/>
      <c r="E108" s="25"/>
      <c r="F108" s="25"/>
      <c r="G108" s="25"/>
      <c r="H108" s="25"/>
      <c r="I108" s="25"/>
      <c r="J108" s="25"/>
    </row>
    <row r="109" spans="2:10" x14ac:dyDescent="0.2">
      <c r="C109" s="35"/>
      <c r="D109" s="35"/>
      <c r="E109" s="35"/>
      <c r="F109" s="35"/>
      <c r="G109" s="35"/>
    </row>
    <row r="110" spans="2:10" x14ac:dyDescent="0.2">
      <c r="B110" s="8"/>
      <c r="C110" s="25"/>
      <c r="F110" s="35"/>
      <c r="G110" s="35"/>
    </row>
    <row r="111" spans="2:10" x14ac:dyDescent="0.2">
      <c r="B111" s="8"/>
      <c r="C111" s="25"/>
      <c r="F111" s="35"/>
      <c r="G111" s="35"/>
    </row>
    <row r="112" spans="2:10" x14ac:dyDescent="0.2">
      <c r="C112" s="25"/>
      <c r="F112" s="25"/>
      <c r="G112" s="25"/>
    </row>
    <row r="113" spans="3:3" x14ac:dyDescent="0.2">
      <c r="C113" s="25"/>
    </row>
    <row r="114" spans="3:3" x14ac:dyDescent="0.2">
      <c r="C114" s="25"/>
    </row>
    <row r="115" spans="3:3" x14ac:dyDescent="0.2">
      <c r="C115" s="25"/>
    </row>
    <row r="116" spans="3:3" x14ac:dyDescent="0.2">
      <c r="C116" s="25"/>
    </row>
    <row r="117" spans="3:3" x14ac:dyDescent="0.2">
      <c r="C117" s="25"/>
    </row>
    <row r="118" spans="3:3" x14ac:dyDescent="0.2">
      <c r="C118" s="25"/>
    </row>
    <row r="119" spans="3:3" x14ac:dyDescent="0.2">
      <c r="C119" s="25"/>
    </row>
    <row r="120" spans="3:3" x14ac:dyDescent="0.2">
      <c r="C120" s="25"/>
    </row>
    <row r="121" spans="3:3" x14ac:dyDescent="0.2">
      <c r="C121" s="25"/>
    </row>
    <row r="122" spans="3:3" x14ac:dyDescent="0.2">
      <c r="C122" s="25"/>
    </row>
    <row r="123" spans="3:3" x14ac:dyDescent="0.2">
      <c r="C123" s="25"/>
    </row>
    <row r="124" spans="3:3" x14ac:dyDescent="0.2">
      <c r="C124" s="25"/>
    </row>
    <row r="125" spans="3:3" x14ac:dyDescent="0.2">
      <c r="C125" s="25"/>
    </row>
    <row r="126" spans="3:3" x14ac:dyDescent="0.2">
      <c r="C126" s="25"/>
    </row>
    <row r="127" spans="3:3" x14ac:dyDescent="0.2">
      <c r="C127" s="25"/>
    </row>
    <row r="128" spans="3:3" x14ac:dyDescent="0.2">
      <c r="C128" s="25"/>
    </row>
    <row r="129" spans="3:3" x14ac:dyDescent="0.2">
      <c r="C129" s="25"/>
    </row>
  </sheetData>
  <mergeCells count="9">
    <mergeCell ref="A88:I88"/>
    <mergeCell ref="A6:J6"/>
    <mergeCell ref="A7:J7"/>
    <mergeCell ref="E10:F10"/>
    <mergeCell ref="E11:F11"/>
    <mergeCell ref="E12:F12"/>
    <mergeCell ref="H10:I10"/>
    <mergeCell ref="H11:I11"/>
    <mergeCell ref="H12:I12"/>
  </mergeCells>
  <pageMargins left="0.7" right="0.7" top="0.75" bottom="0.75" header="0.3" footer="0.3"/>
  <pageSetup paperSize="9" scale="69" fitToHeight="0" orientation="portrait" r:id="rId1"/>
  <rowBreaks count="1" manualBreakCount="1">
    <brk id="7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4.1</vt:lpstr>
      <vt:lpstr>'4.1'!Область_печати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2018-02-27T11:06:03Z</dcterms:modified>
</cp:coreProperties>
</file>