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sub_1001" localSheetId="0">Лист1!$A$8</definedName>
    <definedName name="_xlnm.Print_Area" localSheetId="0">Лист1!$A$1:$K$160</definedName>
  </definedNames>
  <calcPr calcId="144525"/>
</workbook>
</file>

<file path=xl/calcChain.xml><?xml version="1.0" encoding="utf-8"?>
<calcChain xmlns="http://schemas.openxmlformats.org/spreadsheetml/2006/main">
  <c r="K140" i="1" l="1"/>
  <c r="K133" i="1"/>
  <c r="K127" i="1"/>
  <c r="K120" i="1"/>
  <c r="K98" i="1" s="1"/>
  <c r="K61" i="1" s="1"/>
  <c r="K62" i="1"/>
  <c r="K53" i="1"/>
  <c r="K26" i="1" s="1"/>
  <c r="K27" i="1"/>
  <c r="K18" i="1"/>
  <c r="K17" i="1" s="1"/>
  <c r="K13" i="1" s="1"/>
  <c r="K16" i="1"/>
  <c r="K15" i="1"/>
  <c r="J140" i="1"/>
  <c r="J133" i="1"/>
  <c r="J132" i="1"/>
  <c r="J131" i="1"/>
  <c r="J127" i="1" s="1"/>
  <c r="J130" i="1"/>
  <c r="J129" i="1"/>
  <c r="J98" i="1"/>
  <c r="J62" i="1"/>
  <c r="J61" i="1" s="1"/>
  <c r="J53" i="1"/>
  <c r="J27" i="1"/>
  <c r="J26" i="1" s="1"/>
  <c r="J18" i="1"/>
  <c r="J17" i="1"/>
  <c r="J13" i="1" s="1"/>
  <c r="J16" i="1"/>
  <c r="J15" i="1"/>
  <c r="I140" i="1"/>
  <c r="I133" i="1"/>
  <c r="I127" i="1"/>
  <c r="I98" i="1"/>
  <c r="I62" i="1"/>
  <c r="I61" i="1" s="1"/>
  <c r="I53" i="1"/>
  <c r="I27" i="1"/>
  <c r="I26" i="1"/>
  <c r="I18" i="1"/>
  <c r="I17" i="1"/>
  <c r="I16" i="1"/>
  <c r="I15" i="1"/>
  <c r="I13" i="1"/>
  <c r="H140" i="1"/>
  <c r="H133" i="1"/>
  <c r="H127" i="1"/>
  <c r="H98" i="1"/>
  <c r="H62" i="1"/>
  <c r="H61" i="1"/>
  <c r="H53" i="1"/>
  <c r="H27" i="1"/>
  <c r="H26" i="1" s="1"/>
  <c r="H25" i="1" s="1"/>
  <c r="H14" i="1" s="1"/>
  <c r="H18" i="1"/>
  <c r="H17" i="1" s="1"/>
  <c r="H13" i="1" s="1"/>
  <c r="H16" i="1"/>
  <c r="H15" i="1"/>
  <c r="G140" i="1"/>
  <c r="G133" i="1"/>
  <c r="G127" i="1"/>
  <c r="G98" i="1"/>
  <c r="G61" i="1" s="1"/>
  <c r="G62" i="1"/>
  <c r="G53" i="1"/>
  <c r="G27" i="1"/>
  <c r="G26" i="1" s="1"/>
  <c r="G18" i="1"/>
  <c r="G17" i="1"/>
  <c r="G16" i="1"/>
  <c r="G15" i="1"/>
  <c r="G13" i="1"/>
  <c r="F140" i="1"/>
  <c r="F133" i="1"/>
  <c r="F127" i="1"/>
  <c r="F98" i="1"/>
  <c r="F61" i="1" s="1"/>
  <c r="F62" i="1"/>
  <c r="F53" i="1"/>
  <c r="F27" i="1"/>
  <c r="F26" i="1" s="1"/>
  <c r="F18" i="1"/>
  <c r="F17" i="1"/>
  <c r="F16" i="1"/>
  <c r="F15" i="1"/>
  <c r="F13" i="1"/>
  <c r="E140" i="1"/>
  <c r="E133" i="1"/>
  <c r="E127" i="1"/>
  <c r="E98" i="1"/>
  <c r="E62" i="1"/>
  <c r="E61" i="1" s="1"/>
  <c r="E53" i="1"/>
  <c r="E27" i="1"/>
  <c r="E26" i="1"/>
  <c r="E18" i="1"/>
  <c r="E17" i="1"/>
  <c r="E16" i="1"/>
  <c r="E15" i="1"/>
  <c r="E13" i="1"/>
  <c r="D140" i="1"/>
  <c r="D133" i="1"/>
  <c r="D127" i="1"/>
  <c r="D98" i="1"/>
  <c r="D61" i="1" s="1"/>
  <c r="D62" i="1"/>
  <c r="D53" i="1"/>
  <c r="D27" i="1"/>
  <c r="D26" i="1" s="1"/>
  <c r="D18" i="1"/>
  <c r="D17" i="1" s="1"/>
  <c r="D13" i="1" s="1"/>
  <c r="D16" i="1"/>
  <c r="D15" i="1"/>
  <c r="K25" i="1" l="1"/>
  <c r="K14" i="1" s="1"/>
  <c r="K12" i="1" s="1"/>
  <c r="J12" i="1"/>
  <c r="J25" i="1"/>
  <c r="J14" i="1" s="1"/>
  <c r="I25" i="1"/>
  <c r="I14" i="1" s="1"/>
  <c r="I12" i="1" s="1"/>
  <c r="H12" i="1"/>
  <c r="G12" i="1"/>
  <c r="G25" i="1"/>
  <c r="G14" i="1" s="1"/>
  <c r="F12" i="1"/>
  <c r="F25" i="1"/>
  <c r="F14" i="1" s="1"/>
  <c r="E25" i="1"/>
  <c r="E14" i="1" s="1"/>
  <c r="E12" i="1" s="1"/>
  <c r="D12" i="1"/>
  <c r="D25" i="1"/>
  <c r="D14" i="1" s="1"/>
</calcChain>
</file>

<file path=xl/sharedStrings.xml><?xml version="1.0" encoding="utf-8"?>
<sst xmlns="http://schemas.openxmlformats.org/spreadsheetml/2006/main" count="1362" uniqueCount="327">
  <si>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</si>
  <si>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</si>
  <si>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</si>
  <si>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</si>
  <si>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</si>
  <si>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</si>
  <si>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</si>
  <si>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4.1</t>
  </si>
  <si>
    <t>4.2</t>
  </si>
  <si>
    <t>5.1</t>
  </si>
  <si>
    <t>5.2</t>
  </si>
  <si>
    <t>5.3</t>
  </si>
  <si>
    <t>5.4</t>
  </si>
  <si>
    <t>6.1</t>
  </si>
  <si>
    <t>6.2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</si>
  <si>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</si>
  <si>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</si>
  <si>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</si>
  <si>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</si>
  <si>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</si>
  <si>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</si>
  <si>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</si>
  <si>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</si>
  <si>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</si>
  <si>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</si>
  <si>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</si>
  <si>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</si>
  <si>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</si>
  <si>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</si>
  <si>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1.2.1.2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</si>
  <si>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</si>
  <si>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</si>
  <si>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</si>
  <si>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</si>
  <si>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</si>
  <si>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</si>
  <si>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"Установка приборов учета, класс напряжения 0,22 (0,4) кВ, всего, в том числе:"</t>
  </si>
  <si>
    <t>Прочие инвестиционные проекты,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</si>
  <si>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</si>
  <si>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</si>
  <si>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</si>
  <si>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1.2.1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</si>
  <si>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</si>
  <si>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</si>
  <si>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1.2.2</t>
  </si>
  <si>
    <t>1.2.3</t>
  </si>
  <si>
    <t>Прочее новое строительство объектов электросетевого хозяйства, всего, в том числе:</t>
  </si>
  <si>
    <t>1.4</t>
  </si>
  <si>
    <t>1.6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</si>
  <si>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</si>
  <si>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</si>
  <si>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</si>
  <si>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</si>
  <si>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</si>
  <si>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</si>
  <si>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</si>
  <si>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</si>
  <si>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</si>
  <si>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</si>
  <si>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</si>
  <si>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</si>
  <si>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</si>
  <si>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G_ТМ15_0001</t>
  </si>
  <si>
    <t>G_ТМ150_0001</t>
  </si>
  <si>
    <t>G_ТБ150_0001</t>
  </si>
  <si>
    <t>G_Р_0001</t>
  </si>
  <si>
    <t>Реконструкция ТП-425 замена трансформатора (250кВА на 250кВА)</t>
  </si>
  <si>
    <t>Реконструкция ТП-426 замена трансформатора (400кВА на 400кВА)</t>
  </si>
  <si>
    <t>Реконструкция ТП-429 замена трансформатора (320кВА на 400кВА)</t>
  </si>
  <si>
    <t>Реконструкция ТП-968 замена ячеек на КСО-394</t>
  </si>
  <si>
    <t>Реконструкция ТП-989 замена ячеек на КСО-394</t>
  </si>
  <si>
    <t>Реконструкция ТП-96 замена трансформатора (400кВА на 400кВА)</t>
  </si>
  <si>
    <t>Реконструкция ТП-300 замена трансформатора (250кВА на 250кВА)</t>
  </si>
  <si>
    <t>G_ТП0045</t>
  </si>
  <si>
    <t>Реконструкция ТП-875 замена трансформатора (400кВА на 400кВА)</t>
  </si>
  <si>
    <t>G_ТП0046</t>
  </si>
  <si>
    <t>Реконструкция ТП-254 замена трансформатора (400кВА на 400кВА)</t>
  </si>
  <si>
    <t>G_ТП0047</t>
  </si>
  <si>
    <t>Реконструкция ТП-246 замена трансформатора (315кВА на 400кВА)</t>
  </si>
  <si>
    <t>G_ТП0048</t>
  </si>
  <si>
    <t>Реконструкция ТП-359 замена трансформатора (250кВА на 250кВА)</t>
  </si>
  <si>
    <t>G_ТП0049</t>
  </si>
  <si>
    <t>Реконструкция ТП-371 замена трансформатора (250кВА на 250кВА)</t>
  </si>
  <si>
    <t>G_ТП0050</t>
  </si>
  <si>
    <t>Реконструкция ТП-427 замена трансформатора (250кВА на 250кВА)</t>
  </si>
  <si>
    <t>G_ТП0051</t>
  </si>
  <si>
    <t>Реконструкция ТП-327 замена трансформатора 250кВА на 250кВА)</t>
  </si>
  <si>
    <t>G_ТП0054</t>
  </si>
  <si>
    <t>Реконструкция ТП-347 замена трансформатора 250кВА на 250кВА)</t>
  </si>
  <si>
    <t>G_ТП0055</t>
  </si>
  <si>
    <t>Реконструкция ТП-362 замена трансформатора (400кВА на 400кВА)</t>
  </si>
  <si>
    <t>G_ТП0056</t>
  </si>
  <si>
    <t>Реконструкция ТП-332 (замена трансформатора 250кВА на 250кВА)</t>
  </si>
  <si>
    <t>G_ТП0057</t>
  </si>
  <si>
    <t>Реконструкция ТП-339 (замена трансформаторов 250кВА на 250кВА)</t>
  </si>
  <si>
    <t>G_ТП0058</t>
  </si>
  <si>
    <t>Реконструкция РП-Северный</t>
  </si>
  <si>
    <t>G_РП0002</t>
  </si>
  <si>
    <t>Реконструкция РП-Елшанский</t>
  </si>
  <si>
    <t>G_РП0003</t>
  </si>
  <si>
    <t>Модернизация РП-Северный</t>
  </si>
  <si>
    <t>G_РП0010</t>
  </si>
  <si>
    <t>Модернизация РП-Пролетарский</t>
  </si>
  <si>
    <t>G_РП0012</t>
  </si>
  <si>
    <t>Реконструкция КЛ-0,4кВ от РП-Горный</t>
  </si>
  <si>
    <t>G_КЛ0011</t>
  </si>
  <si>
    <t>Реконструкция КЛ-0,4кВ от ТП-645</t>
  </si>
  <si>
    <t>G_КЛ0012</t>
  </si>
  <si>
    <t>Реконструкция КЛ-0,4кВ замена кабельного вывода с РП-Кожзавод на ВЛ-0,4кВ</t>
  </si>
  <si>
    <t>G_КЛ0013</t>
  </si>
  <si>
    <t>Реконструкция КЛ-0,4кВ от ТП-227</t>
  </si>
  <si>
    <t>G_КЛ0014</t>
  </si>
  <si>
    <t>Реконструкция КЛ-0,4кВ от ТП-1434</t>
  </si>
  <si>
    <t>G_КЛ0015</t>
  </si>
  <si>
    <t>Реконструкция КЛ-0,4кВ замена кабельного вывода с ТП-1183 на опору ВЛ-0,4кВ</t>
  </si>
  <si>
    <t>G_КЛ0016</t>
  </si>
  <si>
    <t>Реконструкция КЛ-0,4кВ от РП-Техстекло</t>
  </si>
  <si>
    <t>G_КЛ0017</t>
  </si>
  <si>
    <t>Реконструкция КЛ-0,4кВ от ТП-297</t>
  </si>
  <si>
    <t>G_КЛ0018</t>
  </si>
  <si>
    <t>Реконструкция КЛ-0,4кВ от ТП-320</t>
  </si>
  <si>
    <t>G_КЛ0019</t>
  </si>
  <si>
    <t>Реконструкция КЛ-6кВ от РП-Питомник до ТП-1471</t>
  </si>
  <si>
    <t>G_КЛ0020</t>
  </si>
  <si>
    <t>Реконструкция КЛ-6кВ от РП-Программист до ТП-480; от РП-Программист до ТП-238</t>
  </si>
  <si>
    <t>G_КЛ0021</t>
  </si>
  <si>
    <t>Реконструкция КЛ-6кВ от РП-Трудовой до ТП-1047</t>
  </si>
  <si>
    <t>G_КЛ0022</t>
  </si>
  <si>
    <t>Реконструкция КЛ-6кВ от РП-615 до ТП-1826 нитки "А" и "Б"</t>
  </si>
  <si>
    <t>G_КЛ0023</t>
  </si>
  <si>
    <t>Реконструкция КЛ-6кВ от ТП-1 до ТП-5</t>
  </si>
  <si>
    <t>G_КЛ0024</t>
  </si>
  <si>
    <t>Реконструкция КЛ-6кВ ф. 625 нитка "Б"</t>
  </si>
  <si>
    <t>G_КЛ0025</t>
  </si>
  <si>
    <t>Реконструкция КЛ-6кВ от РП-Станок до ТП-1137</t>
  </si>
  <si>
    <t>G_КЛ0026</t>
  </si>
  <si>
    <t>Реконструкция КЛ-6кВ от ТП-233 до ТП-1069</t>
  </si>
  <si>
    <t>G_КЛ0027</t>
  </si>
  <si>
    <t>Реконструкция КЛ-6кВ от РП-Химический до ТП-1300</t>
  </si>
  <si>
    <t>G_КЛ0028</t>
  </si>
  <si>
    <t>Реконструкция КЛ-6кВ от ТП-323 до ТП-1059</t>
  </si>
  <si>
    <t>G_КЛ0029</t>
  </si>
  <si>
    <t>Реконструкция КЛ-6кВ от ТП-1271 до ТП-1895</t>
  </si>
  <si>
    <t>G_КЛ0030</t>
  </si>
  <si>
    <t>Реконструкция КЛ-6кВ от ТП-1446 до ТП-217</t>
  </si>
  <si>
    <t>G_КЛ0031</t>
  </si>
  <si>
    <t>Реконструкция КЛ-6кВ от ТП-677 до ТП-1514</t>
  </si>
  <si>
    <t>G_КЛ0032</t>
  </si>
  <si>
    <t>Реконструкция КЛ-6кВ от РП-Новоастраханский до ТП-506; от РП-Новоастраханский до ТП-1264 (I и II с.ш.)</t>
  </si>
  <si>
    <t>G_КЛ0033</t>
  </si>
  <si>
    <t>Реконструкция КЛ-6кВ от ТП-45 до ТП-408</t>
  </si>
  <si>
    <t>G_КЛ0034</t>
  </si>
  <si>
    <t>Реконструкция ВЛ-10кВ от РП-Тюльпан до ТП-661</t>
  </si>
  <si>
    <t>G_ВЛ0022</t>
  </si>
  <si>
    <t>Реконструкция ВЛ-0,4кВ от ТП-25</t>
  </si>
  <si>
    <t>G_ВЛ0023</t>
  </si>
  <si>
    <t>Реконструкция ВЛ-0,4кВ от ТП-91</t>
  </si>
  <si>
    <t>G_ВЛ0024</t>
  </si>
  <si>
    <t>Реконструкция ВЛ-0,4кВ от ТП-958</t>
  </si>
  <si>
    <t>G_ВЛ0025</t>
  </si>
  <si>
    <t>Реконструкция ВЛ-0,4кВ от ТП-115</t>
  </si>
  <si>
    <t>G_ВЛ0026</t>
  </si>
  <si>
    <t>Реконструкция ВЛ-0,4кВ от ТП-1288</t>
  </si>
  <si>
    <t>G_ВЛ0027</t>
  </si>
  <si>
    <t>Реконструкция ВЛ-0,4кВ от ТП-1472</t>
  </si>
  <si>
    <t>G_ВЛ0028</t>
  </si>
  <si>
    <t>Реконструкция ВЛ-0,4кВ от РП-Тюльпан</t>
  </si>
  <si>
    <t>G_ВЛ0029</t>
  </si>
  <si>
    <t>Реконструкция ВЛ-0,4кВ от РП-Пролетарский</t>
  </si>
  <si>
    <t>G_ВЛ0030</t>
  </si>
  <si>
    <t>Реконструкция ВЛ-0,4кВ от ТП-168</t>
  </si>
  <si>
    <t>G_ВЛ0031</t>
  </si>
  <si>
    <t>Реконструкция ВЛ-0,4кВ от ТП-445</t>
  </si>
  <si>
    <t>G_ВЛ0032</t>
  </si>
  <si>
    <t>Реконструкция ВЛ-0,4кВ от ТП-1035</t>
  </si>
  <si>
    <t>G_ВЛ0033</t>
  </si>
  <si>
    <t>Реконструкция ВЛ-0,4кВ от ТП-145</t>
  </si>
  <si>
    <t>G_ВЛ0034</t>
  </si>
  <si>
    <t>Реконструкция ВЛ-0,4кВ от РП-Горный</t>
  </si>
  <si>
    <t>G_ВЛ0035</t>
  </si>
  <si>
    <t>Реконструкция ВЛ-0,4кВ от КТП-213</t>
  </si>
  <si>
    <t>G_ВЛ0036</t>
  </si>
  <si>
    <t>Реконструкция ВЛ-0,4кВ от ТП-145 Л2</t>
  </si>
  <si>
    <t>G_ВЛ0037</t>
  </si>
  <si>
    <t>Реконструкция ВЛ-0,4кВ от ТП-1047</t>
  </si>
  <si>
    <t>G_ВЛ0040</t>
  </si>
  <si>
    <t>Реконструкция ВЛ-0,4кВ от ТП-154</t>
  </si>
  <si>
    <t>G_ВЛ0041</t>
  </si>
  <si>
    <t>Реконструкция ВЛ-0,4кВ от ТП-493</t>
  </si>
  <si>
    <t>G_ВЛ0060</t>
  </si>
  <si>
    <t>Реконструкция ВЛ-0,4кВ от ТП-487</t>
  </si>
  <si>
    <t>G_ВЛ0061</t>
  </si>
  <si>
    <t>Строительство КЛ-10кВ ф. от п/ст Техническая до РП-Жуковский</t>
  </si>
  <si>
    <t>G_КЛН0003</t>
  </si>
  <si>
    <t>Покупка электролаборатории</t>
  </si>
  <si>
    <t>Покупка экскаватора</t>
  </si>
  <si>
    <t>Покупка  УАЗ-3741</t>
  </si>
  <si>
    <t>Покупка  ГАЗ-3308 (вездеход)</t>
  </si>
  <si>
    <t>Покупка автогидроподъемника - 18 метров</t>
  </si>
  <si>
    <t>G_ТП0044</t>
  </si>
  <si>
    <t>G_ТП0052</t>
  </si>
  <si>
    <t>G_ТП0053</t>
  </si>
  <si>
    <t>G_ТП0059</t>
  </si>
  <si>
    <t>G_ТП0060</t>
  </si>
  <si>
    <t>G_РП0004</t>
  </si>
  <si>
    <t>ВЛ-0,4 кВ от ТП-1012 с кабельным переходом ул. Безымянная</t>
  </si>
  <si>
    <t>ВЛ-0,4кВ от ТП-227</t>
  </si>
  <si>
    <t xml:space="preserve">Установка счетчиков повышенного класса точности на опорах для абонентов сети ВЛ-0,4кВ от ТП-1182 </t>
  </si>
  <si>
    <t>Установка счетчиков повышенного класса точности на опорах для абонентов сети ВЛ-0,4кВ от РП-Кирпичный</t>
  </si>
  <si>
    <t>Установка счетчиков повышенного класса точности на опорах для абонентов сети ВЛ-0,4кВ от ТП-353</t>
  </si>
  <si>
    <t>G_РП0005</t>
  </si>
  <si>
    <t>Реконструкция РП-Дачный</t>
  </si>
  <si>
    <t>Реконструкция РП-Пролетарский</t>
  </si>
  <si>
    <t>Модернизация РП-Дачный</t>
  </si>
  <si>
    <t>G_РП0013</t>
  </si>
  <si>
    <t>G_КЛН0004</t>
  </si>
  <si>
    <t>G_КЛН0005</t>
  </si>
  <si>
    <t>G_КЛН0006</t>
  </si>
  <si>
    <t>G_РПН0001</t>
  </si>
  <si>
    <t>G_РПН0002</t>
  </si>
  <si>
    <t>G_СЧ0008</t>
  </si>
  <si>
    <t>G_СЧ0009</t>
  </si>
  <si>
    <t>G_СЧ0010</t>
  </si>
  <si>
    <t>G_П0039</t>
  </si>
  <si>
    <t>G_П0040</t>
  </si>
  <si>
    <t>G_П0041</t>
  </si>
  <si>
    <t>G_П0042</t>
  </si>
  <si>
    <t>G_П0043</t>
  </si>
  <si>
    <t>G_П0044</t>
  </si>
  <si>
    <t>G_П0045</t>
  </si>
  <si>
    <t>G_П0046</t>
  </si>
  <si>
    <t>G_П0047</t>
  </si>
  <si>
    <t>G_ВЛ0042</t>
  </si>
  <si>
    <t>G_ВЛ0046</t>
  </si>
  <si>
    <t>Реконструкция КЛ-6кВ ТП-1060 - ТП-861; от ТП-1060 - ТП-1055, Белоглинская, Рахова</t>
  </si>
  <si>
    <t>Реконструкция КЛ-6кВ ТП-1129-I, II до соединения с КЛ-6кВ ТП-41 - ТП-398</t>
  </si>
  <si>
    <t>Реконструкция КЛ-0,4кВ от ТП-496 до ВРУ д.с. №230 по ул. Благодарова, 1Б</t>
  </si>
  <si>
    <t>G_КЛ0040</t>
  </si>
  <si>
    <t>Реконструкция КЛ-0,4кВ от ТП-704 до врезки в КЛ-0,4кВ до ВРУ ж.д. №29 по ул. Мира</t>
  </si>
  <si>
    <t>G_КЛ0041</t>
  </si>
  <si>
    <t>G_КЛ0036</t>
  </si>
  <si>
    <t>G_КЛ0037</t>
  </si>
  <si>
    <t>Реконструкция КЛ-0,4кВ от ТП-1125 до ВРУ ж/д №19,17 по ул. Буровая</t>
  </si>
  <si>
    <t>G_КЛ0042</t>
  </si>
  <si>
    <t>G_КЛ0043</t>
  </si>
  <si>
    <t>G_КЛ0044</t>
  </si>
  <si>
    <t>G_КЛ0045</t>
  </si>
  <si>
    <r>
      <t>Показатель увеличения мощности силовых трансформаторов, не связанного с осущетвлением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</si>
  <si>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осущетвлениемтехнологического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</si>
  <si>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замены силовых трансформаторов (Р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</si>
  <si>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</si>
  <si>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км</t>
    </r>
  </si>
  <si>
    <r>
      <t>Показатель замены выключателей     (В</t>
    </r>
    <r>
      <rPr>
        <vertAlign val="subscript"/>
        <sz val="12"/>
        <rFont val="Arial"/>
        <family val="2"/>
        <charset val="204"/>
      </rPr>
      <t>З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шт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</si>
  <si>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Arial"/>
        <family val="2"/>
        <charset val="204"/>
      </rPr>
      <t>ит</t>
    </r>
    <r>
      <rPr>
        <sz val="12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</si>
  <si>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Arial"/>
        <family val="2"/>
        <charset val="204"/>
      </rPr>
      <t>хо</t>
    </r>
    <r>
      <rPr>
        <sz val="12"/>
        <rFont val="Arial"/>
        <family val="2"/>
        <charset val="204"/>
      </rPr>
      <t>)</t>
    </r>
  </si>
  <si>
    <t>КЛ-10кВ от РП-Завокзальный до ТП-14</t>
  </si>
  <si>
    <t>G_КЛ0046</t>
  </si>
  <si>
    <t>G_ТП0119</t>
  </si>
  <si>
    <t>G_ТП0120</t>
  </si>
  <si>
    <t>G_ТП0121</t>
  </si>
  <si>
    <t>G_ТП0122</t>
  </si>
  <si>
    <t>G_ТП0123</t>
  </si>
  <si>
    <t>G_ТП0124</t>
  </si>
  <si>
    <t>Реконструкция ТП-115 замена трансформатора (320кВА на 400кВА)</t>
  </si>
  <si>
    <t>Реконструкция ТП-563 замена панелей на ЩО-70</t>
  </si>
  <si>
    <t>Реконструкция ТП-452 установка КСО-394, прокладка кабельной перемычки</t>
  </si>
  <si>
    <t>Реконструкция ТП-902 замена трансформатора (400кВА на 630кВА)</t>
  </si>
  <si>
    <t>Реконструкция ТП-527 монтаж трансформатора (ТМГ250кВА) и камеры КСО-394</t>
  </si>
  <si>
    <t>Реконструкция ТП-1481 замена трансформаторов  (320кВА на 400кВА) и монтаж камер КСО-394</t>
  </si>
  <si>
    <t>КЛ-6кВ ф.628 Б п/ст Раховская-РП-Программист</t>
  </si>
  <si>
    <t>КЛ-0,4кВ от ТП-244 до ВРУ ж/дома по ул. Пугачевская,110</t>
  </si>
  <si>
    <t>КЛ-10кВ от ТП-464 до ТП-1941; от ТП-1054 до РП-Зеркальный</t>
  </si>
  <si>
    <t>G_ВЛ0063</t>
  </si>
  <si>
    <t>Реконструкция ВЛ-0,4кВ от ТП-888</t>
  </si>
  <si>
    <t>Реконструкция ВЛ-0,4кВ от ТП-1359 с переводом нагрузок на ТП-1272</t>
  </si>
  <si>
    <t>Покупка тепловизор Testo 875-1i</t>
  </si>
  <si>
    <t>Покупка переносное устройство дожига УД -300</t>
  </si>
  <si>
    <t>Покупка автогидроподъемник ПСС-131.18</t>
  </si>
  <si>
    <t>Покупка автокран КАМАЗ Ивановец КС-35714 К-3-10</t>
  </si>
  <si>
    <t>Покупка автомобиль УАЗ ПРОФИ бортовой с двухрядной кабиной</t>
  </si>
  <si>
    <t>Покупка автомастерская на базе Газон Некст</t>
  </si>
  <si>
    <t>Покупка автомобиль Лада Веста-2</t>
  </si>
  <si>
    <t xml:space="preserve">Покупка ТП-845 (44г.п.) </t>
  </si>
  <si>
    <t>Покупка КЛ-10кВ ТП-43 до ТП-44</t>
  </si>
  <si>
    <t>G_П0048</t>
  </si>
  <si>
    <t>G_П0049</t>
  </si>
  <si>
    <t>G_П0051</t>
  </si>
  <si>
    <t>G_П0052</t>
  </si>
  <si>
    <t>G_П0053</t>
  </si>
  <si>
    <t>Реконструкция входной группы административного здания ул.Белоглинская,40</t>
  </si>
  <si>
    <t>Реконструкция производственной базы ЗАО "СПГЭС" по пр.Энтузиастов,64а</t>
  </si>
  <si>
    <t>G_П0054</t>
  </si>
  <si>
    <t>G_П0055</t>
  </si>
  <si>
    <t>G_ТП0125</t>
  </si>
  <si>
    <t>Реконструкция ТП-797 установка КСО-394</t>
  </si>
  <si>
    <t>G_СЧ0011</t>
  </si>
  <si>
    <t>Установка счетчиков повышенного класса точности на опорах для абонентов сети ВЛ-0,4кВ от ТП-115</t>
  </si>
  <si>
    <t>G_ЛСН0001</t>
  </si>
  <si>
    <t>G_ЛСН0002</t>
  </si>
  <si>
    <t>G_ЛСН0003</t>
  </si>
  <si>
    <t>Строительство КЛ-10кВ РП-Московский - РП-Елшанский</t>
  </si>
  <si>
    <t>Строительство КЛ-10кВ от ТП-282 до  ТП-192</t>
  </si>
  <si>
    <t>Строительство КЛ-10кВ от ТП-282 до  ТП-196</t>
  </si>
  <si>
    <t xml:space="preserve">Строительство линии связи от пр.Энтузиастов,64а до ул.Меловая, д.7, к.1 </t>
  </si>
  <si>
    <t xml:space="preserve">Строительство линии связи от ул.Производственная, д.44Б до ул.Производственная,д.44 </t>
  </si>
  <si>
    <t xml:space="preserve">Строительство линии связи от ул.Дубовикова, д.2 до ул.Лунная,д.43А </t>
  </si>
  <si>
    <t>Строительство ТП по ул. Дубовая</t>
  </si>
  <si>
    <t>Реконструкция КЛ-0,4кВ и монтаж прибора учета на фасаде жилого дома по ул. Некрасова, 56</t>
  </si>
  <si>
    <t>Реконструкция КЛ-0,4кВ от новой ТП, расположенной по ул. Гоголя, 63 до опоры на ул. Гоголя</t>
  </si>
  <si>
    <t>Реконструкция ВЛ-0,4кВ от КТП-886</t>
  </si>
  <si>
    <t>G_ВЛ0067</t>
  </si>
  <si>
    <t>Газоснабжение зданий производственной базы ЗАО "СПГЭС" по пр.Энтузиастов,64а</t>
  </si>
  <si>
    <t>G_П0056</t>
  </si>
  <si>
    <t>Приложение N 4</t>
  </si>
  <si>
    <t xml:space="preserve">к приказу Министерства промышленности и энергетики Саратовской области
</t>
  </si>
  <si>
    <t>Перечни инвестиционных проектов</t>
  </si>
  <si>
    <t>Раздел 3. Цели реализации инвестиционных проектов сетевой организации на год 2018</t>
  </si>
  <si>
    <t>ЗАО "Саратовское предприятие городских электрических сетей"</t>
  </si>
  <si>
    <t>G_ВЛ0062</t>
  </si>
  <si>
    <t>ВЛ-0,4кВ от ТП-1182 (учет)</t>
  </si>
  <si>
    <t>G_ВЛ0043</t>
  </si>
  <si>
    <t>ВЛ-0,4кВ от РП-Кирпичный (учет)</t>
  </si>
  <si>
    <t>G_ВЛ0044</t>
  </si>
  <si>
    <t>ВЛ-0,4кВ от ТП-353 (учет)</t>
  </si>
  <si>
    <t>G_ВЛ0045</t>
  </si>
  <si>
    <t>Строительство РП-Завокзальный</t>
  </si>
  <si>
    <t>от " 31 " октября 2019 г. N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</si>
</sst>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u/>
      <vertAlign val="subscript"/>
      <sz val="12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Fill="1"/>
    <xf numFmtId="164" fontId="9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64" fontId="4" fillId="0" borderId="0" xfId="0" applyNumberFormat="1" applyFont="1" applyFill="1"/>
    <xf numFmtId="0" fontId="2" fillId="0" borderId="0" xfId="0" applyFont="1" applyFill="1" applyAlignment="1">
      <alignment horizontal="center"/>
    </xf>
    <xf numFmtId="165" fontId="4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 shrinkToFit="1" readingOrder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/>
    </xf>
    <xf numFmtId="164" fontId="4" fillId="0" borderId="3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</cellXfs>
  <cellStyles count="2">
    <cellStyle name="Обычный" xfId="0" builtinId="0"/>
    <cellStyle name="Обычный_ПЛАН 2009 ИСПРАВЛЕННЫЙ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view="pageBreakPreview" zoomScale="70" zoomScaleNormal="70" zoomScaleSheetLayoutView="70" workbookViewId="0">
      <selection activeCell="J10" sqref="J10"/>
    </sheetView>
  </sheetViews>
  <sheetFormatPr defaultRowHeight="14.25" x14ac:dyDescent="0.2"/>
  <cols>
    <col min="1" max="1" width="7.140625" style="15" customWidth="1"/>
    <col min="2" max="2" width="71.140625" style="15" customWidth="1"/>
    <col min="3" max="3" width="14.140625" style="3" customWidth="1"/>
    <col min="4" max="4" width="19.7109375" style="3" customWidth="1"/>
    <col min="5" max="5" width="19.140625" style="3" customWidth="1"/>
    <col min="6" max="9" width="13.7109375" style="3" customWidth="1"/>
    <col min="10" max="10" width="17.42578125" style="3" customWidth="1"/>
    <col min="11" max="11" width="20.7109375" style="3" customWidth="1"/>
    <col min="12" max="16384" width="9.140625" style="3"/>
  </cols>
  <sheetData>
    <row r="1" spans="1:11" ht="17.25" customHeight="1" x14ac:dyDescent="0.2">
      <c r="A1" s="32" t="s">
        <v>313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4.25" customHeight="1" x14ac:dyDescent="0.2">
      <c r="A2" s="32" t="s">
        <v>314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14.25" customHeight="1" x14ac:dyDescent="0.2">
      <c r="A3" s="32" t="s">
        <v>326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">
      <c r="A4" s="34" t="s">
        <v>315</v>
      </c>
      <c r="B4" s="34"/>
      <c r="C4" s="34"/>
      <c r="D4" s="34"/>
      <c r="E4" s="34"/>
      <c r="F4" s="34"/>
      <c r="G4" s="34"/>
      <c r="H4" s="34"/>
      <c r="I4" s="34"/>
    </row>
    <row r="5" spans="1:11" ht="15" customHeight="1" x14ac:dyDescent="0.2">
      <c r="A5" s="33" t="s">
        <v>316</v>
      </c>
      <c r="B5" s="33"/>
      <c r="C5" s="33"/>
      <c r="D5" s="33"/>
      <c r="E5" s="33"/>
      <c r="F5" s="33"/>
      <c r="G5" s="33"/>
      <c r="H5" s="33"/>
      <c r="I5" s="33"/>
    </row>
    <row r="6" spans="1:11" ht="15" customHeight="1" x14ac:dyDescent="0.2">
      <c r="A6" s="33" t="s">
        <v>317</v>
      </c>
      <c r="B6" s="33"/>
      <c r="C6" s="33"/>
      <c r="D6" s="33"/>
      <c r="E6" s="33"/>
      <c r="F6" s="33"/>
      <c r="G6" s="33"/>
      <c r="H6" s="33"/>
      <c r="I6" s="33"/>
    </row>
    <row r="7" spans="1:11" ht="15" customHeight="1" x14ac:dyDescent="0.2">
      <c r="A7" s="33"/>
      <c r="B7" s="33"/>
      <c r="C7" s="33"/>
      <c r="D7" s="33"/>
      <c r="E7" s="33"/>
      <c r="F7" s="33"/>
      <c r="G7" s="33"/>
      <c r="H7" s="33"/>
      <c r="I7" s="33"/>
    </row>
    <row r="8" spans="1:11" ht="15" customHeight="1" x14ac:dyDescent="0.2">
      <c r="A8" s="31" t="s">
        <v>0</v>
      </c>
      <c r="B8" s="31" t="s">
        <v>1</v>
      </c>
      <c r="C8" s="31" t="s">
        <v>2</v>
      </c>
      <c r="D8" s="31" t="s">
        <v>3</v>
      </c>
      <c r="E8" s="31"/>
      <c r="F8" s="31"/>
      <c r="G8" s="31"/>
      <c r="H8" s="31"/>
      <c r="I8" s="31"/>
      <c r="J8" s="31"/>
      <c r="K8" s="31"/>
    </row>
    <row r="9" spans="1:11" s="4" customFormat="1" ht="81" customHeight="1" x14ac:dyDescent="0.25">
      <c r="A9" s="31"/>
      <c r="B9" s="31"/>
      <c r="C9" s="31"/>
      <c r="D9" s="30" t="s">
        <v>4</v>
      </c>
      <c r="E9" s="30"/>
      <c r="F9" s="30" t="s">
        <v>5</v>
      </c>
      <c r="G9" s="30"/>
      <c r="H9" s="30"/>
      <c r="I9" s="30"/>
      <c r="J9" s="30" t="s">
        <v>6</v>
      </c>
      <c r="K9" s="30"/>
    </row>
    <row r="10" spans="1:11" s="4" customFormat="1" ht="220.5" customHeight="1" x14ac:dyDescent="0.25">
      <c r="A10" s="31"/>
      <c r="B10" s="31"/>
      <c r="C10" s="31"/>
      <c r="D10" s="17" t="s">
        <v>247</v>
      </c>
      <c r="E10" s="17" t="s">
        <v>248</v>
      </c>
      <c r="F10" s="17" t="s">
        <v>249</v>
      </c>
      <c r="G10" s="17" t="s">
        <v>250</v>
      </c>
      <c r="H10" s="17" t="s">
        <v>251</v>
      </c>
      <c r="I10" s="29" t="s">
        <v>252</v>
      </c>
      <c r="J10" s="17" t="s">
        <v>253</v>
      </c>
      <c r="K10" s="17" t="s">
        <v>254</v>
      </c>
    </row>
    <row r="11" spans="1:11" s="6" customFormat="1" ht="15" x14ac:dyDescent="0.2">
      <c r="A11" s="5">
        <v>1</v>
      </c>
      <c r="B11" s="5">
        <v>2</v>
      </c>
      <c r="C11" s="5">
        <v>3</v>
      </c>
      <c r="D11" s="5" t="s">
        <v>7</v>
      </c>
      <c r="E11" s="5" t="s">
        <v>8</v>
      </c>
      <c r="F11" s="5" t="s">
        <v>9</v>
      </c>
      <c r="G11" s="5" t="s">
        <v>10</v>
      </c>
      <c r="H11" s="5" t="s">
        <v>11</v>
      </c>
      <c r="I11" s="5" t="s">
        <v>12</v>
      </c>
      <c r="J11" s="5" t="s">
        <v>13</v>
      </c>
      <c r="K11" s="5" t="s">
        <v>14</v>
      </c>
    </row>
    <row r="12" spans="1:11" s="9" customFormat="1" ht="12.75" x14ac:dyDescent="0.25">
      <c r="A12" s="7">
        <v>0</v>
      </c>
      <c r="B12" s="18" t="s">
        <v>15</v>
      </c>
      <c r="C12" s="8" t="s">
        <v>53</v>
      </c>
      <c r="D12" s="2">
        <f t="shared" ref="D12:K12" si="0">SUM(D13:D16)</f>
        <v>0.49</v>
      </c>
      <c r="E12" s="2">
        <f t="shared" si="0"/>
        <v>2</v>
      </c>
      <c r="F12" s="2">
        <f t="shared" si="0"/>
        <v>1.4500000000000002</v>
      </c>
      <c r="G12" s="2">
        <f t="shared" si="0"/>
        <v>12.219999999999999</v>
      </c>
      <c r="H12" s="2">
        <f t="shared" si="0"/>
        <v>2.64</v>
      </c>
      <c r="I12" s="2">
        <f t="shared" si="0"/>
        <v>48</v>
      </c>
      <c r="J12" s="2">
        <f t="shared" si="0"/>
        <v>3.7588619999999997</v>
      </c>
      <c r="K12" s="2">
        <f t="shared" si="0"/>
        <v>98.672043279399986</v>
      </c>
    </row>
    <row r="13" spans="1:11" s="9" customFormat="1" ht="12.75" x14ac:dyDescent="0.25">
      <c r="A13" s="7" t="s">
        <v>54</v>
      </c>
      <c r="B13" s="18" t="s">
        <v>55</v>
      </c>
      <c r="C13" s="8" t="s">
        <v>53</v>
      </c>
      <c r="D13" s="2">
        <f t="shared" ref="D13:K13" si="1">D17</f>
        <v>0</v>
      </c>
      <c r="E13" s="2">
        <f t="shared" si="1"/>
        <v>0</v>
      </c>
      <c r="F13" s="2">
        <f t="shared" si="1"/>
        <v>0</v>
      </c>
      <c r="G13" s="2">
        <f t="shared" si="1"/>
        <v>0</v>
      </c>
      <c r="H13" s="2">
        <f t="shared" si="1"/>
        <v>0</v>
      </c>
      <c r="I13" s="2">
        <f t="shared" si="1"/>
        <v>0</v>
      </c>
      <c r="J13" s="2">
        <f t="shared" si="1"/>
        <v>0</v>
      </c>
      <c r="K13" s="2">
        <f t="shared" si="1"/>
        <v>0</v>
      </c>
    </row>
    <row r="14" spans="1:11" s="9" customFormat="1" ht="12.75" x14ac:dyDescent="0.25">
      <c r="A14" s="7" t="s">
        <v>56</v>
      </c>
      <c r="B14" s="18" t="s">
        <v>57</v>
      </c>
      <c r="C14" s="8" t="s">
        <v>53</v>
      </c>
      <c r="D14" s="2">
        <f t="shared" ref="D14:K14" si="2">D25</f>
        <v>0.49</v>
      </c>
      <c r="E14" s="2">
        <f t="shared" si="2"/>
        <v>0</v>
      </c>
      <c r="F14" s="2">
        <f t="shared" si="2"/>
        <v>1.4500000000000002</v>
      </c>
      <c r="G14" s="2">
        <f t="shared" si="2"/>
        <v>12.219999999999999</v>
      </c>
      <c r="H14" s="2">
        <f t="shared" si="2"/>
        <v>0.64</v>
      </c>
      <c r="I14" s="2">
        <f t="shared" si="2"/>
        <v>48</v>
      </c>
      <c r="J14" s="2">
        <f t="shared" si="2"/>
        <v>3.7588619999999997</v>
      </c>
      <c r="K14" s="2">
        <f t="shared" si="2"/>
        <v>77.778714505399989</v>
      </c>
    </row>
    <row r="15" spans="1:11" s="9" customFormat="1" ht="12.75" x14ac:dyDescent="0.25">
      <c r="A15" s="7" t="s">
        <v>58</v>
      </c>
      <c r="B15" s="18" t="s">
        <v>59</v>
      </c>
      <c r="C15" s="8" t="s">
        <v>53</v>
      </c>
      <c r="D15" s="2">
        <f t="shared" ref="D15:K15" si="3">D133</f>
        <v>0</v>
      </c>
      <c r="E15" s="2">
        <f t="shared" si="3"/>
        <v>2</v>
      </c>
      <c r="F15" s="2">
        <f t="shared" si="3"/>
        <v>0</v>
      </c>
      <c r="G15" s="2">
        <f t="shared" si="3"/>
        <v>0</v>
      </c>
      <c r="H15" s="2">
        <f t="shared" si="3"/>
        <v>2</v>
      </c>
      <c r="I15" s="2">
        <f t="shared" si="3"/>
        <v>0</v>
      </c>
      <c r="J15" s="2">
        <f t="shared" si="3"/>
        <v>0</v>
      </c>
      <c r="K15" s="2">
        <f t="shared" si="3"/>
        <v>8.4044226640000002</v>
      </c>
    </row>
    <row r="16" spans="1:11" s="9" customFormat="1" ht="12.75" x14ac:dyDescent="0.25">
      <c r="A16" s="7" t="s">
        <v>60</v>
      </c>
      <c r="B16" s="18" t="s">
        <v>61</v>
      </c>
      <c r="C16" s="8" t="s">
        <v>53</v>
      </c>
      <c r="D16" s="2">
        <f t="shared" ref="D16:K16" si="4">D140</f>
        <v>0</v>
      </c>
      <c r="E16" s="2">
        <f t="shared" si="4"/>
        <v>0</v>
      </c>
      <c r="F16" s="2">
        <f t="shared" si="4"/>
        <v>0</v>
      </c>
      <c r="G16" s="2">
        <f t="shared" si="4"/>
        <v>0</v>
      </c>
      <c r="H16" s="2">
        <f t="shared" si="4"/>
        <v>0</v>
      </c>
      <c r="I16" s="2">
        <f t="shared" si="4"/>
        <v>0</v>
      </c>
      <c r="J16" s="2">
        <f t="shared" si="4"/>
        <v>0</v>
      </c>
      <c r="K16" s="2">
        <f t="shared" si="4"/>
        <v>12.48890611</v>
      </c>
    </row>
    <row r="17" spans="1:11" s="9" customFormat="1" ht="12.75" x14ac:dyDescent="0.25">
      <c r="A17" s="10" t="s">
        <v>16</v>
      </c>
      <c r="B17" s="18" t="s">
        <v>17</v>
      </c>
      <c r="C17" s="8" t="s">
        <v>53</v>
      </c>
      <c r="D17" s="1">
        <f t="shared" ref="D17:K17" si="5">D18+D22</f>
        <v>0</v>
      </c>
      <c r="E17" s="1">
        <f t="shared" si="5"/>
        <v>0</v>
      </c>
      <c r="F17" s="1">
        <f t="shared" si="5"/>
        <v>0</v>
      </c>
      <c r="G17" s="1">
        <f t="shared" si="5"/>
        <v>0</v>
      </c>
      <c r="H17" s="1">
        <f t="shared" si="5"/>
        <v>0</v>
      </c>
      <c r="I17" s="1">
        <f t="shared" si="5"/>
        <v>0</v>
      </c>
      <c r="J17" s="1">
        <f t="shared" si="5"/>
        <v>0</v>
      </c>
      <c r="K17" s="1">
        <f t="shared" si="5"/>
        <v>0</v>
      </c>
    </row>
    <row r="18" spans="1:11" s="9" customFormat="1" ht="25.5" x14ac:dyDescent="0.25">
      <c r="A18" s="10" t="s">
        <v>18</v>
      </c>
      <c r="B18" s="18" t="s">
        <v>19</v>
      </c>
      <c r="C18" s="8" t="s">
        <v>53</v>
      </c>
      <c r="D18" s="1">
        <f t="shared" ref="D18:K18" si="6">SUM(D19:D21)</f>
        <v>0</v>
      </c>
      <c r="E18" s="1">
        <f t="shared" si="6"/>
        <v>0</v>
      </c>
      <c r="F18" s="1">
        <f t="shared" si="6"/>
        <v>0</v>
      </c>
      <c r="G18" s="1">
        <f t="shared" si="6"/>
        <v>0</v>
      </c>
      <c r="H18" s="1">
        <f t="shared" si="6"/>
        <v>0</v>
      </c>
      <c r="I18" s="1">
        <f t="shared" si="6"/>
        <v>0</v>
      </c>
      <c r="J18" s="1">
        <f t="shared" si="6"/>
        <v>0</v>
      </c>
      <c r="K18" s="1">
        <f t="shared" si="6"/>
        <v>0</v>
      </c>
    </row>
    <row r="19" spans="1:11" s="9" customFormat="1" ht="51" x14ac:dyDescent="0.25">
      <c r="A19" s="10" t="s">
        <v>22</v>
      </c>
      <c r="B19" s="18" t="s">
        <v>20</v>
      </c>
      <c r="C19" s="8" t="s">
        <v>62</v>
      </c>
      <c r="D19" s="1" t="s">
        <v>53</v>
      </c>
      <c r="E19" s="1" t="s">
        <v>53</v>
      </c>
      <c r="F19" s="1" t="s">
        <v>53</v>
      </c>
      <c r="G19" s="1" t="s">
        <v>53</v>
      </c>
      <c r="H19" s="1" t="s">
        <v>53</v>
      </c>
      <c r="I19" s="1" t="s">
        <v>53</v>
      </c>
      <c r="J19" s="1" t="s">
        <v>53</v>
      </c>
      <c r="K19" s="1" t="s">
        <v>53</v>
      </c>
    </row>
    <row r="20" spans="1:11" s="9" customFormat="1" ht="25.5" x14ac:dyDescent="0.25">
      <c r="A20" s="10" t="s">
        <v>23</v>
      </c>
      <c r="B20" s="18" t="s">
        <v>21</v>
      </c>
      <c r="C20" s="8" t="s">
        <v>63</v>
      </c>
      <c r="D20" s="1" t="s">
        <v>53</v>
      </c>
      <c r="E20" s="1" t="s">
        <v>53</v>
      </c>
      <c r="F20" s="1" t="s">
        <v>53</v>
      </c>
      <c r="G20" s="1" t="s">
        <v>53</v>
      </c>
      <c r="H20" s="1" t="s">
        <v>53</v>
      </c>
      <c r="I20" s="1" t="s">
        <v>53</v>
      </c>
      <c r="J20" s="1" t="s">
        <v>53</v>
      </c>
      <c r="K20" s="1" t="s">
        <v>53</v>
      </c>
    </row>
    <row r="21" spans="1:11" s="9" customFormat="1" ht="25.5" x14ac:dyDescent="0.25">
      <c r="A21" s="19" t="s">
        <v>25</v>
      </c>
      <c r="B21" s="20" t="s">
        <v>24</v>
      </c>
      <c r="C21" s="8" t="s">
        <v>64</v>
      </c>
      <c r="D21" s="1" t="s">
        <v>53</v>
      </c>
      <c r="E21" s="1" t="s">
        <v>53</v>
      </c>
      <c r="F21" s="1" t="s">
        <v>53</v>
      </c>
      <c r="G21" s="1" t="s">
        <v>53</v>
      </c>
      <c r="H21" s="1" t="s">
        <v>53</v>
      </c>
      <c r="I21" s="1" t="s">
        <v>53</v>
      </c>
      <c r="J21" s="1" t="s">
        <v>53</v>
      </c>
      <c r="K21" s="1" t="s">
        <v>53</v>
      </c>
    </row>
    <row r="22" spans="1:11" s="11" customFormat="1" ht="38.25" x14ac:dyDescent="0.2">
      <c r="A22" s="7" t="s">
        <v>38</v>
      </c>
      <c r="B22" s="18" t="s">
        <v>39</v>
      </c>
      <c r="C22" s="8" t="s">
        <v>53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</row>
    <row r="23" spans="1:11" s="11" customFormat="1" ht="38.25" x14ac:dyDescent="0.2">
      <c r="A23" s="7" t="s">
        <v>49</v>
      </c>
      <c r="B23" s="18" t="s">
        <v>50</v>
      </c>
      <c r="C23" s="8" t="s">
        <v>53</v>
      </c>
      <c r="D23" s="1" t="s">
        <v>53</v>
      </c>
      <c r="E23" s="1" t="s">
        <v>53</v>
      </c>
      <c r="F23" s="1" t="s">
        <v>53</v>
      </c>
      <c r="G23" s="1" t="s">
        <v>53</v>
      </c>
      <c r="H23" s="1" t="s">
        <v>53</v>
      </c>
      <c r="I23" s="1" t="s">
        <v>53</v>
      </c>
      <c r="J23" s="1" t="s">
        <v>53</v>
      </c>
      <c r="K23" s="1" t="s">
        <v>53</v>
      </c>
    </row>
    <row r="24" spans="1:11" s="11" customFormat="1" ht="38.25" x14ac:dyDescent="0.2">
      <c r="A24" s="7" t="s">
        <v>51</v>
      </c>
      <c r="B24" s="18" t="s">
        <v>52</v>
      </c>
      <c r="C24" s="8" t="s">
        <v>65</v>
      </c>
      <c r="D24" s="1" t="s">
        <v>53</v>
      </c>
      <c r="E24" s="1" t="s">
        <v>53</v>
      </c>
      <c r="F24" s="1" t="s">
        <v>53</v>
      </c>
      <c r="G24" s="1" t="s">
        <v>53</v>
      </c>
      <c r="H24" s="1" t="s">
        <v>53</v>
      </c>
      <c r="I24" s="1" t="s">
        <v>53</v>
      </c>
      <c r="J24" s="1" t="s">
        <v>53</v>
      </c>
      <c r="K24" s="1" t="s">
        <v>53</v>
      </c>
    </row>
    <row r="25" spans="1:11" s="11" customFormat="1" ht="25.5" x14ac:dyDescent="0.2">
      <c r="A25" s="7" t="s">
        <v>40</v>
      </c>
      <c r="B25" s="18" t="s">
        <v>26</v>
      </c>
      <c r="C25" s="8" t="s">
        <v>53</v>
      </c>
      <c r="D25" s="1">
        <f t="shared" ref="D25:K25" si="7">D26+D61+D127</f>
        <v>0.49</v>
      </c>
      <c r="E25" s="1">
        <f t="shared" si="7"/>
        <v>0</v>
      </c>
      <c r="F25" s="1">
        <f t="shared" si="7"/>
        <v>1.4500000000000002</v>
      </c>
      <c r="G25" s="1">
        <f t="shared" si="7"/>
        <v>12.219999999999999</v>
      </c>
      <c r="H25" s="1">
        <f t="shared" si="7"/>
        <v>0.64</v>
      </c>
      <c r="I25" s="1">
        <f t="shared" si="7"/>
        <v>48</v>
      </c>
      <c r="J25" s="1">
        <f t="shared" si="7"/>
        <v>3.7588619999999997</v>
      </c>
      <c r="K25" s="1">
        <f t="shared" si="7"/>
        <v>77.778714505399989</v>
      </c>
    </row>
    <row r="26" spans="1:11" s="11" customFormat="1" ht="38.25" x14ac:dyDescent="0.2">
      <c r="A26" s="7" t="s">
        <v>41</v>
      </c>
      <c r="B26" s="18" t="s">
        <v>27</v>
      </c>
      <c r="C26" s="8" t="s">
        <v>53</v>
      </c>
      <c r="D26" s="1">
        <f t="shared" ref="D26:K26" si="8">D27+D53</f>
        <v>0.49</v>
      </c>
      <c r="E26" s="1">
        <f t="shared" si="8"/>
        <v>0</v>
      </c>
      <c r="F26" s="1">
        <f t="shared" si="8"/>
        <v>1.4500000000000002</v>
      </c>
      <c r="G26" s="1">
        <f t="shared" si="8"/>
        <v>0</v>
      </c>
      <c r="H26" s="1">
        <f t="shared" si="8"/>
        <v>0</v>
      </c>
      <c r="I26" s="1">
        <f t="shared" si="8"/>
        <v>48</v>
      </c>
      <c r="J26" s="1">
        <f t="shared" si="8"/>
        <v>0</v>
      </c>
      <c r="K26" s="1">
        <f t="shared" si="8"/>
        <v>40.780932550199999</v>
      </c>
    </row>
    <row r="27" spans="1:11" s="11" customFormat="1" ht="12.75" x14ac:dyDescent="0.2">
      <c r="A27" s="7" t="s">
        <v>28</v>
      </c>
      <c r="B27" s="18" t="s">
        <v>43</v>
      </c>
      <c r="C27" s="8" t="s">
        <v>53</v>
      </c>
      <c r="D27" s="1">
        <f t="shared" ref="D27:K27" si="9">SUM(D28:D52)</f>
        <v>0.49</v>
      </c>
      <c r="E27" s="1">
        <f t="shared" si="9"/>
        <v>0</v>
      </c>
      <c r="F27" s="1">
        <f t="shared" si="9"/>
        <v>1.4500000000000002</v>
      </c>
      <c r="G27" s="1">
        <f t="shared" si="9"/>
        <v>0</v>
      </c>
      <c r="H27" s="1">
        <f t="shared" si="9"/>
        <v>0</v>
      </c>
      <c r="I27" s="1">
        <f t="shared" si="9"/>
        <v>12</v>
      </c>
      <c r="J27" s="1">
        <f t="shared" si="9"/>
        <v>0</v>
      </c>
      <c r="K27" s="1">
        <f t="shared" si="9"/>
        <v>5.6025985701999996</v>
      </c>
    </row>
    <row r="28" spans="1:11" s="11" customFormat="1" ht="12.75" x14ac:dyDescent="0.2">
      <c r="A28" s="7" t="s">
        <v>28</v>
      </c>
      <c r="B28" s="21" t="s">
        <v>66</v>
      </c>
      <c r="C28" s="8" t="s">
        <v>199</v>
      </c>
      <c r="D28" s="1" t="s">
        <v>53</v>
      </c>
      <c r="E28" s="1" t="s">
        <v>53</v>
      </c>
      <c r="F28" s="1" t="s">
        <v>53</v>
      </c>
      <c r="G28" s="1" t="s">
        <v>53</v>
      </c>
      <c r="H28" s="1" t="s">
        <v>53</v>
      </c>
      <c r="I28" s="1" t="s">
        <v>53</v>
      </c>
      <c r="J28" s="1" t="s">
        <v>53</v>
      </c>
      <c r="K28" s="1" t="s">
        <v>53</v>
      </c>
    </row>
    <row r="29" spans="1:11" s="11" customFormat="1" ht="12.75" x14ac:dyDescent="0.2">
      <c r="A29" s="7" t="s">
        <v>28</v>
      </c>
      <c r="B29" s="21" t="s">
        <v>67</v>
      </c>
      <c r="C29" s="8" t="s">
        <v>73</v>
      </c>
      <c r="D29" s="1" t="s">
        <v>53</v>
      </c>
      <c r="E29" s="1" t="s">
        <v>53</v>
      </c>
      <c r="F29" s="1" t="s">
        <v>53</v>
      </c>
      <c r="G29" s="1" t="s">
        <v>53</v>
      </c>
      <c r="H29" s="1" t="s">
        <v>53</v>
      </c>
      <c r="I29" s="1" t="s">
        <v>53</v>
      </c>
      <c r="J29" s="1" t="s">
        <v>53</v>
      </c>
      <c r="K29" s="1" t="s">
        <v>53</v>
      </c>
    </row>
    <row r="30" spans="1:11" s="11" customFormat="1" ht="12.75" x14ac:dyDescent="0.2">
      <c r="A30" s="7" t="s">
        <v>28</v>
      </c>
      <c r="B30" s="21" t="s">
        <v>68</v>
      </c>
      <c r="C30" s="8" t="s">
        <v>75</v>
      </c>
      <c r="D30" s="1" t="s">
        <v>53</v>
      </c>
      <c r="E30" s="1" t="s">
        <v>53</v>
      </c>
      <c r="F30" s="1" t="s">
        <v>53</v>
      </c>
      <c r="G30" s="1" t="s">
        <v>53</v>
      </c>
      <c r="H30" s="1" t="s">
        <v>53</v>
      </c>
      <c r="I30" s="1" t="s">
        <v>53</v>
      </c>
      <c r="J30" s="1" t="s">
        <v>53</v>
      </c>
      <c r="K30" s="1" t="s">
        <v>53</v>
      </c>
    </row>
    <row r="31" spans="1:11" s="11" customFormat="1" ht="12.75" x14ac:dyDescent="0.2">
      <c r="A31" s="7" t="s">
        <v>28</v>
      </c>
      <c r="B31" s="21" t="s">
        <v>69</v>
      </c>
      <c r="C31" s="8" t="s">
        <v>77</v>
      </c>
      <c r="D31" s="1" t="s">
        <v>53</v>
      </c>
      <c r="E31" s="1" t="s">
        <v>53</v>
      </c>
      <c r="F31" s="1" t="s">
        <v>53</v>
      </c>
      <c r="G31" s="1" t="s">
        <v>53</v>
      </c>
      <c r="H31" s="1" t="s">
        <v>53</v>
      </c>
      <c r="I31" s="1" t="s">
        <v>53</v>
      </c>
      <c r="J31" s="1" t="s">
        <v>53</v>
      </c>
      <c r="K31" s="1" t="s">
        <v>53</v>
      </c>
    </row>
    <row r="32" spans="1:11" s="11" customFormat="1" ht="12.75" x14ac:dyDescent="0.2">
      <c r="A32" s="7" t="s">
        <v>28</v>
      </c>
      <c r="B32" s="21" t="s">
        <v>70</v>
      </c>
      <c r="C32" s="8" t="s">
        <v>79</v>
      </c>
      <c r="D32" s="1" t="s">
        <v>53</v>
      </c>
      <c r="E32" s="1" t="s">
        <v>53</v>
      </c>
      <c r="F32" s="1" t="s">
        <v>53</v>
      </c>
      <c r="G32" s="1" t="s">
        <v>53</v>
      </c>
      <c r="H32" s="1" t="s">
        <v>53</v>
      </c>
      <c r="I32" s="1" t="s">
        <v>53</v>
      </c>
      <c r="J32" s="1" t="s">
        <v>53</v>
      </c>
      <c r="K32" s="1" t="s">
        <v>53</v>
      </c>
    </row>
    <row r="33" spans="1:11" s="11" customFormat="1" ht="12.75" x14ac:dyDescent="0.2">
      <c r="A33" s="7" t="s">
        <v>28</v>
      </c>
      <c r="B33" s="21" t="s">
        <v>71</v>
      </c>
      <c r="C33" s="8" t="s">
        <v>81</v>
      </c>
      <c r="D33" s="1" t="s">
        <v>53</v>
      </c>
      <c r="E33" s="1" t="s">
        <v>53</v>
      </c>
      <c r="F33" s="1" t="s">
        <v>53</v>
      </c>
      <c r="G33" s="1" t="s">
        <v>53</v>
      </c>
      <c r="H33" s="1" t="s">
        <v>53</v>
      </c>
      <c r="I33" s="1" t="s">
        <v>53</v>
      </c>
      <c r="J33" s="1" t="s">
        <v>53</v>
      </c>
      <c r="K33" s="1" t="s">
        <v>53</v>
      </c>
    </row>
    <row r="34" spans="1:11" s="11" customFormat="1" ht="12.75" x14ac:dyDescent="0.2">
      <c r="A34" s="7" t="s">
        <v>28</v>
      </c>
      <c r="B34" s="21" t="s">
        <v>72</v>
      </c>
      <c r="C34" s="8" t="s">
        <v>83</v>
      </c>
      <c r="D34" s="1" t="s">
        <v>53</v>
      </c>
      <c r="E34" s="1" t="s">
        <v>53</v>
      </c>
      <c r="F34" s="1" t="s">
        <v>53</v>
      </c>
      <c r="G34" s="1" t="s">
        <v>53</v>
      </c>
      <c r="H34" s="1" t="s">
        <v>53</v>
      </c>
      <c r="I34" s="1" t="s">
        <v>53</v>
      </c>
      <c r="J34" s="1" t="s">
        <v>53</v>
      </c>
      <c r="K34" s="1" t="s">
        <v>53</v>
      </c>
    </row>
    <row r="35" spans="1:11" s="11" customFormat="1" ht="12.75" x14ac:dyDescent="0.2">
      <c r="A35" s="7" t="s">
        <v>28</v>
      </c>
      <c r="B35" s="21" t="s">
        <v>74</v>
      </c>
      <c r="C35" s="8" t="s">
        <v>85</v>
      </c>
      <c r="D35" s="1" t="s">
        <v>53</v>
      </c>
      <c r="E35" s="1" t="s">
        <v>53</v>
      </c>
      <c r="F35" s="1" t="s">
        <v>53</v>
      </c>
      <c r="G35" s="1" t="s">
        <v>53</v>
      </c>
      <c r="H35" s="1" t="s">
        <v>53</v>
      </c>
      <c r="I35" s="1" t="s">
        <v>53</v>
      </c>
      <c r="J35" s="1" t="s">
        <v>53</v>
      </c>
      <c r="K35" s="1" t="s">
        <v>53</v>
      </c>
    </row>
    <row r="36" spans="1:11" s="11" customFormat="1" ht="12.75" x14ac:dyDescent="0.2">
      <c r="A36" s="7" t="s">
        <v>28</v>
      </c>
      <c r="B36" s="21" t="s">
        <v>76</v>
      </c>
      <c r="C36" s="8" t="s">
        <v>200</v>
      </c>
      <c r="D36" s="1" t="s">
        <v>53</v>
      </c>
      <c r="E36" s="1" t="s">
        <v>53</v>
      </c>
      <c r="F36" s="1" t="s">
        <v>53</v>
      </c>
      <c r="G36" s="1" t="s">
        <v>53</v>
      </c>
      <c r="H36" s="1" t="s">
        <v>53</v>
      </c>
      <c r="I36" s="1" t="s">
        <v>53</v>
      </c>
      <c r="J36" s="1" t="s">
        <v>53</v>
      </c>
      <c r="K36" s="1" t="s">
        <v>53</v>
      </c>
    </row>
    <row r="37" spans="1:11" s="11" customFormat="1" ht="12.75" x14ac:dyDescent="0.2">
      <c r="A37" s="7" t="s">
        <v>28</v>
      </c>
      <c r="B37" s="21" t="s">
        <v>78</v>
      </c>
      <c r="C37" s="8" t="s">
        <v>201</v>
      </c>
      <c r="D37" s="1" t="s">
        <v>53</v>
      </c>
      <c r="E37" s="1" t="s">
        <v>53</v>
      </c>
      <c r="F37" s="1" t="s">
        <v>53</v>
      </c>
      <c r="G37" s="1" t="s">
        <v>53</v>
      </c>
      <c r="H37" s="1" t="s">
        <v>53</v>
      </c>
      <c r="I37" s="1" t="s">
        <v>53</v>
      </c>
      <c r="J37" s="1" t="s">
        <v>53</v>
      </c>
      <c r="K37" s="1" t="s">
        <v>53</v>
      </c>
    </row>
    <row r="38" spans="1:11" s="11" customFormat="1" ht="12.75" x14ac:dyDescent="0.2">
      <c r="A38" s="7" t="s">
        <v>28</v>
      </c>
      <c r="B38" s="21" t="s">
        <v>80</v>
      </c>
      <c r="C38" s="8" t="s">
        <v>87</v>
      </c>
      <c r="D38" s="1" t="s">
        <v>53</v>
      </c>
      <c r="E38" s="1" t="s">
        <v>53</v>
      </c>
      <c r="F38" s="1" t="s">
        <v>53</v>
      </c>
      <c r="G38" s="1" t="s">
        <v>53</v>
      </c>
      <c r="H38" s="1" t="s">
        <v>53</v>
      </c>
      <c r="I38" s="1" t="s">
        <v>53</v>
      </c>
      <c r="J38" s="1" t="s">
        <v>53</v>
      </c>
      <c r="K38" s="1" t="s">
        <v>53</v>
      </c>
    </row>
    <row r="39" spans="1:11" s="11" customFormat="1" ht="12.75" x14ac:dyDescent="0.2">
      <c r="A39" s="7" t="s">
        <v>28</v>
      </c>
      <c r="B39" s="21" t="s">
        <v>82</v>
      </c>
      <c r="C39" s="8" t="s">
        <v>89</v>
      </c>
      <c r="D39" s="1" t="s">
        <v>53</v>
      </c>
      <c r="E39" s="1" t="s">
        <v>53</v>
      </c>
      <c r="F39" s="1" t="s">
        <v>53</v>
      </c>
      <c r="G39" s="1" t="s">
        <v>53</v>
      </c>
      <c r="H39" s="1" t="s">
        <v>53</v>
      </c>
      <c r="I39" s="1" t="s">
        <v>53</v>
      </c>
      <c r="J39" s="1" t="s">
        <v>53</v>
      </c>
      <c r="K39" s="1" t="s">
        <v>53</v>
      </c>
    </row>
    <row r="40" spans="1:11" s="11" customFormat="1" ht="12.75" x14ac:dyDescent="0.2">
      <c r="A40" s="7" t="s">
        <v>28</v>
      </c>
      <c r="B40" s="21" t="s">
        <v>84</v>
      </c>
      <c r="C40" s="8" t="s">
        <v>91</v>
      </c>
      <c r="D40" s="1" t="s">
        <v>53</v>
      </c>
      <c r="E40" s="1" t="s">
        <v>53</v>
      </c>
      <c r="F40" s="1" t="s">
        <v>53</v>
      </c>
      <c r="G40" s="1" t="s">
        <v>53</v>
      </c>
      <c r="H40" s="1" t="s">
        <v>53</v>
      </c>
      <c r="I40" s="1" t="s">
        <v>53</v>
      </c>
      <c r="J40" s="1" t="s">
        <v>53</v>
      </c>
      <c r="K40" s="1" t="s">
        <v>53</v>
      </c>
    </row>
    <row r="41" spans="1:11" s="11" customFormat="1" ht="12.75" x14ac:dyDescent="0.2">
      <c r="A41" s="7" t="s">
        <v>28</v>
      </c>
      <c r="B41" s="21" t="s">
        <v>86</v>
      </c>
      <c r="C41" s="8" t="s">
        <v>93</v>
      </c>
      <c r="D41" s="1" t="s">
        <v>53</v>
      </c>
      <c r="E41" s="1" t="s">
        <v>53</v>
      </c>
      <c r="F41" s="1" t="s">
        <v>53</v>
      </c>
      <c r="G41" s="1" t="s">
        <v>53</v>
      </c>
      <c r="H41" s="1" t="s">
        <v>53</v>
      </c>
      <c r="I41" s="1" t="s">
        <v>53</v>
      </c>
      <c r="J41" s="1" t="s">
        <v>53</v>
      </c>
      <c r="K41" s="1" t="s">
        <v>53</v>
      </c>
    </row>
    <row r="42" spans="1:11" s="11" customFormat="1" ht="12.75" x14ac:dyDescent="0.2">
      <c r="A42" s="7" t="s">
        <v>28</v>
      </c>
      <c r="B42" s="21" t="s">
        <v>88</v>
      </c>
      <c r="C42" s="8" t="s">
        <v>95</v>
      </c>
      <c r="D42" s="1" t="s">
        <v>53</v>
      </c>
      <c r="E42" s="1" t="s">
        <v>53</v>
      </c>
      <c r="F42" s="1" t="s">
        <v>53</v>
      </c>
      <c r="G42" s="1" t="s">
        <v>53</v>
      </c>
      <c r="H42" s="1" t="s">
        <v>53</v>
      </c>
      <c r="I42" s="1" t="s">
        <v>53</v>
      </c>
      <c r="J42" s="1" t="s">
        <v>53</v>
      </c>
      <c r="K42" s="1" t="s">
        <v>53</v>
      </c>
    </row>
    <row r="43" spans="1:11" s="11" customFormat="1" ht="12.75" x14ac:dyDescent="0.2">
      <c r="A43" s="7" t="s">
        <v>28</v>
      </c>
      <c r="B43" s="21" t="s">
        <v>90</v>
      </c>
      <c r="C43" s="8" t="s">
        <v>202</v>
      </c>
      <c r="D43" s="1" t="s">
        <v>53</v>
      </c>
      <c r="E43" s="1" t="s">
        <v>53</v>
      </c>
      <c r="F43" s="1" t="s">
        <v>53</v>
      </c>
      <c r="G43" s="1" t="s">
        <v>53</v>
      </c>
      <c r="H43" s="1" t="s">
        <v>53</v>
      </c>
      <c r="I43" s="1" t="s">
        <v>53</v>
      </c>
      <c r="J43" s="1" t="s">
        <v>53</v>
      </c>
      <c r="K43" s="1" t="s">
        <v>53</v>
      </c>
    </row>
    <row r="44" spans="1:11" s="11" customFormat="1" ht="12.75" x14ac:dyDescent="0.2">
      <c r="A44" s="7" t="s">
        <v>28</v>
      </c>
      <c r="B44" s="21" t="s">
        <v>92</v>
      </c>
      <c r="C44" s="8" t="s">
        <v>203</v>
      </c>
      <c r="D44" s="1" t="s">
        <v>53</v>
      </c>
      <c r="E44" s="1" t="s">
        <v>53</v>
      </c>
      <c r="F44" s="1" t="s">
        <v>53</v>
      </c>
      <c r="G44" s="1" t="s">
        <v>53</v>
      </c>
      <c r="H44" s="1" t="s">
        <v>53</v>
      </c>
      <c r="I44" s="1" t="s">
        <v>53</v>
      </c>
      <c r="J44" s="1" t="s">
        <v>53</v>
      </c>
      <c r="K44" s="1" t="s">
        <v>53</v>
      </c>
    </row>
    <row r="45" spans="1:11" s="11" customFormat="1" ht="12.75" x14ac:dyDescent="0.2">
      <c r="A45" s="7" t="s">
        <v>28</v>
      </c>
      <c r="B45" s="21" t="s">
        <v>94</v>
      </c>
      <c r="C45" s="8" t="s">
        <v>95</v>
      </c>
      <c r="D45" s="1" t="s">
        <v>53</v>
      </c>
      <c r="E45" s="1" t="s">
        <v>53</v>
      </c>
      <c r="F45" s="1" t="s">
        <v>53</v>
      </c>
      <c r="G45" s="1" t="s">
        <v>53</v>
      </c>
      <c r="H45" s="1" t="s">
        <v>53</v>
      </c>
      <c r="I45" s="1" t="s">
        <v>53</v>
      </c>
      <c r="J45" s="1" t="s">
        <v>53</v>
      </c>
      <c r="K45" s="1" t="s">
        <v>53</v>
      </c>
    </row>
    <row r="46" spans="1:11" s="11" customFormat="1" ht="12.75" x14ac:dyDescent="0.2">
      <c r="A46" s="7" t="s">
        <v>28</v>
      </c>
      <c r="B46" s="22" t="s">
        <v>263</v>
      </c>
      <c r="C46" s="8" t="s">
        <v>257</v>
      </c>
      <c r="D46" s="1">
        <v>0.08</v>
      </c>
      <c r="E46" s="1" t="s">
        <v>53</v>
      </c>
      <c r="F46" s="1">
        <v>0.4</v>
      </c>
      <c r="G46" s="1" t="s">
        <v>53</v>
      </c>
      <c r="H46" s="1" t="s">
        <v>53</v>
      </c>
      <c r="I46" s="1" t="s">
        <v>53</v>
      </c>
      <c r="J46" s="1" t="s">
        <v>53</v>
      </c>
      <c r="K46" s="1">
        <v>1.0870807348</v>
      </c>
    </row>
    <row r="47" spans="1:11" s="11" customFormat="1" ht="12.75" x14ac:dyDescent="0.2">
      <c r="A47" s="7" t="s">
        <v>28</v>
      </c>
      <c r="B47" s="22" t="s">
        <v>264</v>
      </c>
      <c r="C47" s="8" t="s">
        <v>258</v>
      </c>
      <c r="D47" s="1" t="s">
        <v>53</v>
      </c>
      <c r="E47" s="1" t="s">
        <v>53</v>
      </c>
      <c r="F47" s="1" t="s">
        <v>53</v>
      </c>
      <c r="G47" s="1" t="s">
        <v>53</v>
      </c>
      <c r="H47" s="1" t="s">
        <v>53</v>
      </c>
      <c r="I47" s="1">
        <v>4</v>
      </c>
      <c r="J47" s="1" t="s">
        <v>53</v>
      </c>
      <c r="K47" s="2">
        <v>0.39292104919999998</v>
      </c>
    </row>
    <row r="48" spans="1:11" s="11" customFormat="1" ht="12.75" x14ac:dyDescent="0.2">
      <c r="A48" s="7" t="s">
        <v>28</v>
      </c>
      <c r="B48" s="22" t="s">
        <v>265</v>
      </c>
      <c r="C48" s="8" t="s">
        <v>259</v>
      </c>
      <c r="D48" s="1" t="s">
        <v>53</v>
      </c>
      <c r="E48" s="1" t="s">
        <v>53</v>
      </c>
      <c r="F48" s="1" t="s">
        <v>53</v>
      </c>
      <c r="G48" s="1" t="s">
        <v>53</v>
      </c>
      <c r="H48" s="1" t="s">
        <v>53</v>
      </c>
      <c r="I48" s="1">
        <v>6</v>
      </c>
      <c r="J48" s="1" t="s">
        <v>53</v>
      </c>
      <c r="K48" s="1">
        <v>0.27883503840000001</v>
      </c>
    </row>
    <row r="49" spans="1:11" s="11" customFormat="1" ht="12.75" x14ac:dyDescent="0.2">
      <c r="A49" s="7" t="s">
        <v>28</v>
      </c>
      <c r="B49" s="22" t="s">
        <v>294</v>
      </c>
      <c r="C49" s="8" t="s">
        <v>293</v>
      </c>
      <c r="D49" s="1" t="s">
        <v>53</v>
      </c>
      <c r="E49" s="1" t="s">
        <v>53</v>
      </c>
      <c r="F49" s="1" t="s">
        <v>53</v>
      </c>
      <c r="G49" s="1" t="s">
        <v>53</v>
      </c>
      <c r="H49" s="1" t="s">
        <v>53</v>
      </c>
      <c r="I49" s="1">
        <v>2</v>
      </c>
      <c r="J49" s="1" t="s">
        <v>53</v>
      </c>
      <c r="K49" s="1">
        <v>0.36585302920000001</v>
      </c>
    </row>
    <row r="50" spans="1:11" s="11" customFormat="1" ht="12.75" x14ac:dyDescent="0.2">
      <c r="A50" s="7" t="s">
        <v>28</v>
      </c>
      <c r="B50" s="22" t="s">
        <v>266</v>
      </c>
      <c r="C50" s="8" t="s">
        <v>260</v>
      </c>
      <c r="D50" s="1" t="s">
        <v>53</v>
      </c>
      <c r="E50" s="1" t="s">
        <v>53</v>
      </c>
      <c r="F50" s="1" t="s">
        <v>53</v>
      </c>
      <c r="G50" s="1" t="s">
        <v>53</v>
      </c>
      <c r="H50" s="1" t="s">
        <v>53</v>
      </c>
      <c r="I50" s="1" t="s">
        <v>53</v>
      </c>
      <c r="J50" s="1" t="s">
        <v>53</v>
      </c>
      <c r="K50" s="1">
        <v>4.3623467200000002E-2</v>
      </c>
    </row>
    <row r="51" spans="1:11" s="11" customFormat="1" ht="25.5" x14ac:dyDescent="0.2">
      <c r="A51" s="7" t="s">
        <v>28</v>
      </c>
      <c r="B51" s="22" t="s">
        <v>267</v>
      </c>
      <c r="C51" s="8" t="s">
        <v>261</v>
      </c>
      <c r="D51" s="1">
        <v>0.25</v>
      </c>
      <c r="E51" s="1" t="s">
        <v>53</v>
      </c>
      <c r="F51" s="1">
        <v>0.25</v>
      </c>
      <c r="G51" s="1" t="s">
        <v>53</v>
      </c>
      <c r="H51" s="1" t="s">
        <v>53</v>
      </c>
      <c r="I51" s="1" t="s">
        <v>53</v>
      </c>
      <c r="J51" s="1" t="s">
        <v>53</v>
      </c>
      <c r="K51" s="1">
        <v>0.58168218000000005</v>
      </c>
    </row>
    <row r="52" spans="1:11" s="11" customFormat="1" ht="25.5" x14ac:dyDescent="0.2">
      <c r="A52" s="7" t="s">
        <v>28</v>
      </c>
      <c r="B52" s="22" t="s">
        <v>268</v>
      </c>
      <c r="C52" s="8" t="s">
        <v>262</v>
      </c>
      <c r="D52" s="1">
        <v>0.16</v>
      </c>
      <c r="E52" s="1" t="s">
        <v>53</v>
      </c>
      <c r="F52" s="1">
        <v>0.8</v>
      </c>
      <c r="G52" s="1" t="s">
        <v>53</v>
      </c>
      <c r="H52" s="1" t="s">
        <v>53</v>
      </c>
      <c r="I52" s="1" t="s">
        <v>53</v>
      </c>
      <c r="J52" s="1" t="s">
        <v>53</v>
      </c>
      <c r="K52" s="1">
        <v>2.8526030713999999</v>
      </c>
    </row>
    <row r="53" spans="1:11" s="11" customFormat="1" ht="25.5" x14ac:dyDescent="0.2">
      <c r="A53" s="7" t="s">
        <v>29</v>
      </c>
      <c r="B53" s="18" t="s">
        <v>42</v>
      </c>
      <c r="C53" s="8" t="s">
        <v>53</v>
      </c>
      <c r="D53" s="1">
        <f t="shared" ref="D53:K53" si="10">SUM(D54:D60)</f>
        <v>0</v>
      </c>
      <c r="E53" s="1">
        <f t="shared" si="10"/>
        <v>0</v>
      </c>
      <c r="F53" s="1">
        <f t="shared" si="10"/>
        <v>0</v>
      </c>
      <c r="G53" s="1">
        <f t="shared" si="10"/>
        <v>0</v>
      </c>
      <c r="H53" s="1">
        <f t="shared" si="10"/>
        <v>0</v>
      </c>
      <c r="I53" s="1">
        <f t="shared" si="10"/>
        <v>36</v>
      </c>
      <c r="J53" s="1">
        <f t="shared" si="10"/>
        <v>0</v>
      </c>
      <c r="K53" s="1">
        <f t="shared" si="10"/>
        <v>35.178333979999998</v>
      </c>
    </row>
    <row r="54" spans="1:11" s="11" customFormat="1" ht="12.75" x14ac:dyDescent="0.2">
      <c r="A54" s="7" t="s">
        <v>29</v>
      </c>
      <c r="B54" s="21" t="s">
        <v>96</v>
      </c>
      <c r="C54" s="8" t="s">
        <v>97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</row>
    <row r="55" spans="1:11" s="11" customFormat="1" ht="12.75" x14ac:dyDescent="0.2">
      <c r="A55" s="7" t="s">
        <v>29</v>
      </c>
      <c r="B55" s="21" t="s">
        <v>98</v>
      </c>
      <c r="C55" s="8" t="s">
        <v>99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</row>
    <row r="56" spans="1:11" s="11" customFormat="1" ht="12.75" x14ac:dyDescent="0.2">
      <c r="A56" s="7" t="s">
        <v>29</v>
      </c>
      <c r="B56" s="21" t="s">
        <v>100</v>
      </c>
      <c r="C56" s="8" t="s">
        <v>101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</row>
    <row r="57" spans="1:11" s="11" customFormat="1" ht="12.75" x14ac:dyDescent="0.2">
      <c r="A57" s="7" t="s">
        <v>29</v>
      </c>
      <c r="B57" s="23" t="s">
        <v>211</v>
      </c>
      <c r="C57" s="8" t="s">
        <v>204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19</v>
      </c>
      <c r="J57" s="1">
        <v>0</v>
      </c>
      <c r="K57" s="2">
        <v>23.074768049999999</v>
      </c>
    </row>
    <row r="58" spans="1:11" s="11" customFormat="1" ht="12.75" x14ac:dyDescent="0.2">
      <c r="A58" s="7" t="s">
        <v>29</v>
      </c>
      <c r="B58" s="21" t="s">
        <v>212</v>
      </c>
      <c r="C58" s="8" t="s">
        <v>210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17</v>
      </c>
      <c r="J58" s="1">
        <v>0</v>
      </c>
      <c r="K58" s="1">
        <v>12.10356593</v>
      </c>
    </row>
    <row r="59" spans="1:11" s="11" customFormat="1" ht="12.75" x14ac:dyDescent="0.2">
      <c r="A59" s="7" t="s">
        <v>29</v>
      </c>
      <c r="B59" s="23" t="s">
        <v>213</v>
      </c>
      <c r="C59" s="8" t="s">
        <v>214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</row>
    <row r="60" spans="1:11" s="11" customFormat="1" ht="12.75" x14ac:dyDescent="0.2">
      <c r="A60" s="7" t="s">
        <v>29</v>
      </c>
      <c r="B60" s="21" t="s">
        <v>102</v>
      </c>
      <c r="C60" s="8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</row>
    <row r="61" spans="1:11" s="11" customFormat="1" ht="25.5" x14ac:dyDescent="0.2">
      <c r="A61" s="7" t="s">
        <v>44</v>
      </c>
      <c r="B61" s="18" t="s">
        <v>30</v>
      </c>
      <c r="C61" s="8" t="s">
        <v>53</v>
      </c>
      <c r="D61" s="1">
        <f t="shared" ref="D61:K61" si="11">D62+D98</f>
        <v>0</v>
      </c>
      <c r="E61" s="1">
        <f t="shared" si="11"/>
        <v>0</v>
      </c>
      <c r="F61" s="1">
        <f t="shared" si="11"/>
        <v>0</v>
      </c>
      <c r="G61" s="1">
        <f t="shared" si="11"/>
        <v>12.219999999999999</v>
      </c>
      <c r="H61" s="1">
        <f t="shared" si="11"/>
        <v>0.64</v>
      </c>
      <c r="I61" s="1">
        <f t="shared" si="11"/>
        <v>0</v>
      </c>
      <c r="J61" s="1">
        <f t="shared" si="11"/>
        <v>0</v>
      </c>
      <c r="K61" s="1">
        <f t="shared" si="11"/>
        <v>36.997781955199997</v>
      </c>
    </row>
    <row r="62" spans="1:11" s="11" customFormat="1" ht="12.75" x14ac:dyDescent="0.2">
      <c r="A62" s="7" t="s">
        <v>31</v>
      </c>
      <c r="B62" s="18" t="s">
        <v>32</v>
      </c>
      <c r="C62" s="8" t="s">
        <v>53</v>
      </c>
      <c r="D62" s="1">
        <f t="shared" ref="D62:K62" si="12">SUM(D63:D97)</f>
        <v>0</v>
      </c>
      <c r="E62" s="1">
        <f t="shared" si="12"/>
        <v>0</v>
      </c>
      <c r="F62" s="1">
        <f t="shared" si="12"/>
        <v>0</v>
      </c>
      <c r="G62" s="1">
        <f t="shared" si="12"/>
        <v>3.4430000000000001</v>
      </c>
      <c r="H62" s="1">
        <f t="shared" si="12"/>
        <v>0.64</v>
      </c>
      <c r="I62" s="1">
        <f t="shared" si="12"/>
        <v>0</v>
      </c>
      <c r="J62" s="1">
        <f t="shared" si="12"/>
        <v>0</v>
      </c>
      <c r="K62" s="1">
        <f t="shared" si="12"/>
        <v>13.617238285199999</v>
      </c>
    </row>
    <row r="63" spans="1:11" s="11" customFormat="1" ht="12.75" x14ac:dyDescent="0.2">
      <c r="A63" s="7" t="s">
        <v>31</v>
      </c>
      <c r="B63" s="21" t="s">
        <v>104</v>
      </c>
      <c r="C63" s="8" t="s">
        <v>105</v>
      </c>
      <c r="D63" s="1" t="s">
        <v>53</v>
      </c>
      <c r="E63" s="1" t="s">
        <v>53</v>
      </c>
      <c r="F63" s="1" t="s">
        <v>53</v>
      </c>
      <c r="G63" s="1">
        <v>0.56999999999999995</v>
      </c>
      <c r="H63" s="1" t="s">
        <v>53</v>
      </c>
      <c r="I63" s="1" t="s">
        <v>53</v>
      </c>
      <c r="J63" s="1" t="s">
        <v>53</v>
      </c>
      <c r="K63" s="16">
        <v>2.5996961376000001</v>
      </c>
    </row>
    <row r="64" spans="1:11" s="11" customFormat="1" ht="12.75" x14ac:dyDescent="0.2">
      <c r="A64" s="7" t="s">
        <v>31</v>
      </c>
      <c r="B64" s="21" t="s">
        <v>106</v>
      </c>
      <c r="C64" s="8" t="s">
        <v>107</v>
      </c>
      <c r="D64" s="1" t="s">
        <v>53</v>
      </c>
      <c r="E64" s="1" t="s">
        <v>53</v>
      </c>
      <c r="F64" s="1" t="s">
        <v>53</v>
      </c>
      <c r="G64" s="1" t="s">
        <v>53</v>
      </c>
      <c r="H64" s="1" t="s">
        <v>53</v>
      </c>
      <c r="I64" s="1" t="s">
        <v>53</v>
      </c>
      <c r="J64" s="1" t="s">
        <v>53</v>
      </c>
      <c r="K64" s="16">
        <v>0.14750011800000001</v>
      </c>
    </row>
    <row r="65" spans="1:11" s="11" customFormat="1" ht="25.5" x14ac:dyDescent="0.2">
      <c r="A65" s="7" t="s">
        <v>31</v>
      </c>
      <c r="B65" s="21" t="s">
        <v>108</v>
      </c>
      <c r="C65" s="8" t="s">
        <v>109</v>
      </c>
      <c r="D65" s="1" t="s">
        <v>53</v>
      </c>
      <c r="E65" s="1" t="s">
        <v>53</v>
      </c>
      <c r="F65" s="1" t="s">
        <v>53</v>
      </c>
      <c r="G65" s="1">
        <v>7.0000000000000007E-2</v>
      </c>
      <c r="H65" s="1" t="s">
        <v>53</v>
      </c>
      <c r="I65" s="1" t="s">
        <v>53</v>
      </c>
      <c r="J65" s="1" t="s">
        <v>53</v>
      </c>
      <c r="K65" s="16">
        <v>0.117907901</v>
      </c>
    </row>
    <row r="66" spans="1:11" s="11" customFormat="1" ht="12.75" x14ac:dyDescent="0.2">
      <c r="A66" s="7" t="s">
        <v>31</v>
      </c>
      <c r="B66" s="21" t="s">
        <v>110</v>
      </c>
      <c r="C66" s="8" t="s">
        <v>111</v>
      </c>
      <c r="D66" s="1" t="s">
        <v>53</v>
      </c>
      <c r="E66" s="1" t="s">
        <v>53</v>
      </c>
      <c r="F66" s="1" t="s">
        <v>53</v>
      </c>
      <c r="G66" s="1" t="s">
        <v>53</v>
      </c>
      <c r="H66" s="1" t="s">
        <v>53</v>
      </c>
      <c r="I66" s="1" t="s">
        <v>53</v>
      </c>
      <c r="J66" s="1" t="s">
        <v>53</v>
      </c>
      <c r="K66" s="1" t="s">
        <v>53</v>
      </c>
    </row>
    <row r="67" spans="1:11" s="11" customFormat="1" ht="12.75" x14ac:dyDescent="0.2">
      <c r="A67" s="7" t="s">
        <v>31</v>
      </c>
      <c r="B67" s="21" t="s">
        <v>112</v>
      </c>
      <c r="C67" s="8" t="s">
        <v>113</v>
      </c>
      <c r="D67" s="1" t="s">
        <v>53</v>
      </c>
      <c r="E67" s="1" t="s">
        <v>53</v>
      </c>
      <c r="F67" s="1" t="s">
        <v>53</v>
      </c>
      <c r="G67" s="1" t="s">
        <v>53</v>
      </c>
      <c r="H67" s="1" t="s">
        <v>53</v>
      </c>
      <c r="I67" s="1" t="s">
        <v>53</v>
      </c>
      <c r="J67" s="1" t="s">
        <v>53</v>
      </c>
      <c r="K67" s="1" t="s">
        <v>53</v>
      </c>
    </row>
    <row r="68" spans="1:11" s="11" customFormat="1" ht="25.5" x14ac:dyDescent="0.2">
      <c r="A68" s="7" t="s">
        <v>31</v>
      </c>
      <c r="B68" s="21" t="s">
        <v>114</v>
      </c>
      <c r="C68" s="8" t="s">
        <v>115</v>
      </c>
      <c r="D68" s="1" t="s">
        <v>53</v>
      </c>
      <c r="E68" s="1" t="s">
        <v>53</v>
      </c>
      <c r="F68" s="1" t="s">
        <v>53</v>
      </c>
      <c r="G68" s="1">
        <v>0.06</v>
      </c>
      <c r="H68" s="1" t="s">
        <v>53</v>
      </c>
      <c r="I68" s="1" t="s">
        <v>53</v>
      </c>
      <c r="J68" s="1" t="s">
        <v>53</v>
      </c>
      <c r="K68" s="16">
        <v>0.19355912880000001</v>
      </c>
    </row>
    <row r="69" spans="1:11" s="11" customFormat="1" ht="12.75" x14ac:dyDescent="0.2">
      <c r="A69" s="7" t="s">
        <v>31</v>
      </c>
      <c r="B69" s="21" t="s">
        <v>116</v>
      </c>
      <c r="C69" s="8" t="s">
        <v>117</v>
      </c>
      <c r="D69" s="1" t="s">
        <v>53</v>
      </c>
      <c r="E69" s="1" t="s">
        <v>53</v>
      </c>
      <c r="F69" s="1" t="s">
        <v>53</v>
      </c>
      <c r="G69" s="1">
        <v>0.51800000000000002</v>
      </c>
      <c r="H69" s="1" t="s">
        <v>53</v>
      </c>
      <c r="I69" s="1" t="s">
        <v>53</v>
      </c>
      <c r="J69" s="1" t="s">
        <v>53</v>
      </c>
      <c r="K69" s="16">
        <v>1.3404281036000001</v>
      </c>
    </row>
    <row r="70" spans="1:11" s="11" customFormat="1" ht="12.75" x14ac:dyDescent="0.2">
      <c r="A70" s="7" t="s">
        <v>31</v>
      </c>
      <c r="B70" s="21" t="s">
        <v>118</v>
      </c>
      <c r="C70" s="8" t="s">
        <v>119</v>
      </c>
      <c r="D70" s="1" t="s">
        <v>53</v>
      </c>
      <c r="E70" s="1" t="s">
        <v>53</v>
      </c>
      <c r="F70" s="1" t="s">
        <v>53</v>
      </c>
      <c r="G70" s="27">
        <v>7.0000000000000007E-2</v>
      </c>
      <c r="H70" s="1" t="s">
        <v>53</v>
      </c>
      <c r="I70" s="1" t="s">
        <v>53</v>
      </c>
      <c r="J70" s="1" t="s">
        <v>53</v>
      </c>
      <c r="K70" s="16">
        <v>8.58511832E-2</v>
      </c>
    </row>
    <row r="71" spans="1:11" s="11" customFormat="1" ht="12.75" x14ac:dyDescent="0.2">
      <c r="A71" s="7" t="s">
        <v>31</v>
      </c>
      <c r="B71" s="21" t="s">
        <v>120</v>
      </c>
      <c r="C71" s="8" t="s">
        <v>121</v>
      </c>
      <c r="D71" s="1" t="s">
        <v>53</v>
      </c>
      <c r="E71" s="1" t="s">
        <v>53</v>
      </c>
      <c r="F71" s="1" t="s">
        <v>53</v>
      </c>
      <c r="G71" s="1" t="s">
        <v>53</v>
      </c>
      <c r="H71" s="1" t="s">
        <v>53</v>
      </c>
      <c r="I71" s="1" t="s">
        <v>53</v>
      </c>
      <c r="J71" s="1" t="s">
        <v>53</v>
      </c>
      <c r="K71" s="1" t="s">
        <v>53</v>
      </c>
    </row>
    <row r="72" spans="1:11" s="11" customFormat="1" ht="12.75" x14ac:dyDescent="0.2">
      <c r="A72" s="7" t="s">
        <v>31</v>
      </c>
      <c r="B72" s="21" t="s">
        <v>122</v>
      </c>
      <c r="C72" s="8" t="s">
        <v>123</v>
      </c>
      <c r="D72" s="1" t="s">
        <v>53</v>
      </c>
      <c r="E72" s="1" t="s">
        <v>53</v>
      </c>
      <c r="F72" s="1" t="s">
        <v>53</v>
      </c>
      <c r="G72" s="1" t="s">
        <v>53</v>
      </c>
      <c r="H72" s="1" t="s">
        <v>53</v>
      </c>
      <c r="I72" s="1" t="s">
        <v>53</v>
      </c>
      <c r="J72" s="1" t="s">
        <v>53</v>
      </c>
      <c r="K72" s="1" t="s">
        <v>53</v>
      </c>
    </row>
    <row r="73" spans="1:11" s="11" customFormat="1" ht="25.5" x14ac:dyDescent="0.2">
      <c r="A73" s="7" t="s">
        <v>31</v>
      </c>
      <c r="B73" s="21" t="s">
        <v>124</v>
      </c>
      <c r="C73" s="8" t="s">
        <v>125</v>
      </c>
      <c r="D73" s="1" t="s">
        <v>53</v>
      </c>
      <c r="E73" s="1" t="s">
        <v>53</v>
      </c>
      <c r="F73" s="1" t="s">
        <v>53</v>
      </c>
      <c r="G73" s="1" t="s">
        <v>53</v>
      </c>
      <c r="H73" s="1" t="s">
        <v>53</v>
      </c>
      <c r="I73" s="1" t="s">
        <v>53</v>
      </c>
      <c r="J73" s="1" t="s">
        <v>53</v>
      </c>
      <c r="K73" s="1" t="s">
        <v>53</v>
      </c>
    </row>
    <row r="74" spans="1:11" s="11" customFormat="1" ht="12.75" x14ac:dyDescent="0.2">
      <c r="A74" s="7" t="s">
        <v>31</v>
      </c>
      <c r="B74" s="21" t="s">
        <v>126</v>
      </c>
      <c r="C74" s="8" t="s">
        <v>127</v>
      </c>
      <c r="D74" s="1" t="s">
        <v>53</v>
      </c>
      <c r="E74" s="1" t="s">
        <v>53</v>
      </c>
      <c r="F74" s="1" t="s">
        <v>53</v>
      </c>
      <c r="G74" s="1" t="s">
        <v>53</v>
      </c>
      <c r="H74" s="1" t="s">
        <v>53</v>
      </c>
      <c r="I74" s="1" t="s">
        <v>53</v>
      </c>
      <c r="J74" s="1" t="s">
        <v>53</v>
      </c>
      <c r="K74" s="1" t="s">
        <v>53</v>
      </c>
    </row>
    <row r="75" spans="1:11" s="11" customFormat="1" ht="25.5" x14ac:dyDescent="0.2">
      <c r="A75" s="7" t="s">
        <v>31</v>
      </c>
      <c r="B75" s="24" t="s">
        <v>234</v>
      </c>
      <c r="C75" s="8" t="s">
        <v>240</v>
      </c>
      <c r="D75" s="1" t="s">
        <v>53</v>
      </c>
      <c r="E75" s="1" t="s">
        <v>53</v>
      </c>
      <c r="F75" s="1" t="s">
        <v>53</v>
      </c>
      <c r="G75" s="1" t="s">
        <v>53</v>
      </c>
      <c r="H75" s="1">
        <v>0.44</v>
      </c>
      <c r="I75" s="1" t="s">
        <v>53</v>
      </c>
      <c r="J75" s="1" t="s">
        <v>53</v>
      </c>
      <c r="K75" s="16">
        <v>1.6766650326000001</v>
      </c>
    </row>
    <row r="76" spans="1:11" s="11" customFormat="1" ht="12.75" x14ac:dyDescent="0.2">
      <c r="A76" s="7" t="s">
        <v>31</v>
      </c>
      <c r="B76" s="24" t="s">
        <v>235</v>
      </c>
      <c r="C76" s="8" t="s">
        <v>241</v>
      </c>
      <c r="D76" s="1" t="s">
        <v>53</v>
      </c>
      <c r="E76" s="1" t="s">
        <v>53</v>
      </c>
      <c r="F76" s="1" t="s">
        <v>53</v>
      </c>
      <c r="G76" s="1" t="s">
        <v>53</v>
      </c>
      <c r="H76" s="1">
        <v>0.2</v>
      </c>
      <c r="I76" s="1" t="s">
        <v>53</v>
      </c>
      <c r="J76" s="1" t="s">
        <v>53</v>
      </c>
      <c r="K76" s="16">
        <v>1.4881315474000001</v>
      </c>
    </row>
    <row r="77" spans="1:11" s="11" customFormat="1" ht="12.75" x14ac:dyDescent="0.2">
      <c r="A77" s="7" t="s">
        <v>31</v>
      </c>
      <c r="B77" s="24" t="s">
        <v>236</v>
      </c>
      <c r="C77" s="8" t="s">
        <v>237</v>
      </c>
      <c r="D77" s="1" t="s">
        <v>53</v>
      </c>
      <c r="E77" s="1" t="s">
        <v>53</v>
      </c>
      <c r="F77" s="1" t="s">
        <v>53</v>
      </c>
      <c r="G77" s="1">
        <v>0.18</v>
      </c>
      <c r="H77" s="1" t="s">
        <v>53</v>
      </c>
      <c r="I77" s="1" t="s">
        <v>53</v>
      </c>
      <c r="J77" s="1" t="s">
        <v>53</v>
      </c>
      <c r="K77" s="16">
        <v>0.52792416480000004</v>
      </c>
    </row>
    <row r="78" spans="1:11" s="11" customFormat="1" ht="25.5" x14ac:dyDescent="0.2">
      <c r="A78" s="7" t="s">
        <v>31</v>
      </c>
      <c r="B78" s="24" t="s">
        <v>238</v>
      </c>
      <c r="C78" s="8" t="s">
        <v>239</v>
      </c>
      <c r="D78" s="1" t="s">
        <v>53</v>
      </c>
      <c r="E78" s="1" t="s">
        <v>53</v>
      </c>
      <c r="F78" s="1" t="s">
        <v>53</v>
      </c>
      <c r="G78" s="1">
        <v>1</v>
      </c>
      <c r="H78" s="1" t="s">
        <v>53</v>
      </c>
      <c r="I78" s="1" t="s">
        <v>53</v>
      </c>
      <c r="J78" s="1" t="s">
        <v>53</v>
      </c>
      <c r="K78" s="16">
        <v>1.8281019846</v>
      </c>
    </row>
    <row r="79" spans="1:11" s="11" customFormat="1" ht="12.75" x14ac:dyDescent="0.2">
      <c r="A79" s="7" t="s">
        <v>31</v>
      </c>
      <c r="B79" s="24" t="s">
        <v>242</v>
      </c>
      <c r="C79" s="8" t="s">
        <v>243</v>
      </c>
      <c r="D79" s="1" t="s">
        <v>53</v>
      </c>
      <c r="E79" s="1" t="s">
        <v>53</v>
      </c>
      <c r="F79" s="1" t="s">
        <v>53</v>
      </c>
      <c r="G79" s="1">
        <v>0.72</v>
      </c>
      <c r="H79" s="1" t="s">
        <v>53</v>
      </c>
      <c r="I79" s="1" t="s">
        <v>53</v>
      </c>
      <c r="J79" s="1" t="s">
        <v>53</v>
      </c>
      <c r="K79" s="16">
        <v>1.7250489148000001</v>
      </c>
    </row>
    <row r="80" spans="1:11" s="11" customFormat="1" ht="12.75" x14ac:dyDescent="0.2">
      <c r="A80" s="7" t="s">
        <v>31</v>
      </c>
      <c r="B80" s="24" t="s">
        <v>269</v>
      </c>
      <c r="C80" s="8" t="s">
        <v>244</v>
      </c>
      <c r="D80" s="1" t="s">
        <v>53</v>
      </c>
      <c r="E80" s="1" t="s">
        <v>53</v>
      </c>
      <c r="F80" s="1" t="s">
        <v>53</v>
      </c>
      <c r="G80" s="1">
        <v>0</v>
      </c>
      <c r="H80" s="1" t="s">
        <v>53</v>
      </c>
      <c r="I80" s="1" t="s">
        <v>53</v>
      </c>
      <c r="J80" s="1" t="s">
        <v>53</v>
      </c>
      <c r="K80" s="16">
        <v>0.17325805480000001</v>
      </c>
    </row>
    <row r="81" spans="1:11" s="11" customFormat="1" ht="12.75" x14ac:dyDescent="0.2">
      <c r="A81" s="7" t="s">
        <v>31</v>
      </c>
      <c r="B81" s="24" t="s">
        <v>270</v>
      </c>
      <c r="C81" s="8" t="s">
        <v>245</v>
      </c>
      <c r="D81" s="1" t="s">
        <v>53</v>
      </c>
      <c r="E81" s="1" t="s">
        <v>53</v>
      </c>
      <c r="F81" s="1" t="s">
        <v>53</v>
      </c>
      <c r="G81" s="1">
        <v>0</v>
      </c>
      <c r="H81" s="1" t="s">
        <v>53</v>
      </c>
      <c r="I81" s="1" t="s">
        <v>53</v>
      </c>
      <c r="J81" s="1" t="s">
        <v>53</v>
      </c>
      <c r="K81" s="16">
        <v>0.20498980059999999</v>
      </c>
    </row>
    <row r="82" spans="1:11" s="11" customFormat="1" ht="12.75" x14ac:dyDescent="0.2">
      <c r="A82" s="7" t="s">
        <v>31</v>
      </c>
      <c r="B82" s="24" t="s">
        <v>271</v>
      </c>
      <c r="C82" s="8" t="s">
        <v>246</v>
      </c>
      <c r="D82" s="1" t="s">
        <v>53</v>
      </c>
      <c r="E82" s="1" t="s">
        <v>53</v>
      </c>
      <c r="F82" s="1" t="s">
        <v>53</v>
      </c>
      <c r="G82" s="1" t="s">
        <v>53</v>
      </c>
      <c r="H82" s="1">
        <v>0</v>
      </c>
      <c r="I82" s="1" t="s">
        <v>53</v>
      </c>
      <c r="J82" s="1" t="s">
        <v>53</v>
      </c>
      <c r="K82" s="28">
        <v>0.90890729999999997</v>
      </c>
    </row>
    <row r="83" spans="1:11" s="11" customFormat="1" ht="25.5" x14ac:dyDescent="0.2">
      <c r="A83" s="7" t="s">
        <v>31</v>
      </c>
      <c r="B83" s="24" t="s">
        <v>307</v>
      </c>
      <c r="C83" s="8" t="s">
        <v>237</v>
      </c>
      <c r="D83" s="1" t="s">
        <v>53</v>
      </c>
      <c r="E83" s="1" t="s">
        <v>53</v>
      </c>
      <c r="F83" s="1" t="s">
        <v>53</v>
      </c>
      <c r="G83" s="1">
        <v>0.115</v>
      </c>
      <c r="H83" s="1" t="s">
        <v>53</v>
      </c>
      <c r="I83" s="1" t="s">
        <v>53</v>
      </c>
      <c r="J83" s="1" t="s">
        <v>53</v>
      </c>
      <c r="K83" s="28">
        <v>0.12830800000000001</v>
      </c>
    </row>
    <row r="84" spans="1:11" s="11" customFormat="1" ht="25.5" x14ac:dyDescent="0.2">
      <c r="A84" s="7" t="s">
        <v>31</v>
      </c>
      <c r="B84" s="24" t="s">
        <v>308</v>
      </c>
      <c r="C84" s="8" t="s">
        <v>239</v>
      </c>
      <c r="D84" s="1" t="s">
        <v>53</v>
      </c>
      <c r="E84" s="1" t="s">
        <v>53</v>
      </c>
      <c r="F84" s="1" t="s">
        <v>53</v>
      </c>
      <c r="G84" s="1">
        <v>0.14000000000000001</v>
      </c>
      <c r="H84" s="1" t="s">
        <v>53</v>
      </c>
      <c r="I84" s="1" t="s">
        <v>53</v>
      </c>
      <c r="J84" s="1" t="s">
        <v>53</v>
      </c>
      <c r="K84" s="28">
        <v>0.34601999999999999</v>
      </c>
    </row>
    <row r="85" spans="1:11" s="11" customFormat="1" ht="12.75" x14ac:dyDescent="0.2">
      <c r="A85" s="7" t="s">
        <v>31</v>
      </c>
      <c r="B85" s="24" t="s">
        <v>255</v>
      </c>
      <c r="C85" s="8" t="s">
        <v>256</v>
      </c>
      <c r="D85" s="1" t="s">
        <v>53</v>
      </c>
      <c r="E85" s="1" t="s">
        <v>53</v>
      </c>
      <c r="F85" s="1" t="s">
        <v>53</v>
      </c>
      <c r="G85" s="1" t="s">
        <v>53</v>
      </c>
      <c r="H85" s="1" t="s">
        <v>53</v>
      </c>
      <c r="I85" s="1" t="s">
        <v>53</v>
      </c>
      <c r="J85" s="1" t="s">
        <v>53</v>
      </c>
      <c r="K85" s="16">
        <v>0.12494091340000001</v>
      </c>
    </row>
    <row r="86" spans="1:11" s="11" customFormat="1" ht="12.75" x14ac:dyDescent="0.2">
      <c r="A86" s="7" t="s">
        <v>31</v>
      </c>
      <c r="B86" s="21" t="s">
        <v>128</v>
      </c>
      <c r="C86" s="8" t="s">
        <v>129</v>
      </c>
      <c r="D86" s="1" t="s">
        <v>53</v>
      </c>
      <c r="E86" s="1" t="s">
        <v>53</v>
      </c>
      <c r="F86" s="1" t="s">
        <v>53</v>
      </c>
      <c r="G86" s="1" t="s">
        <v>53</v>
      </c>
      <c r="H86" s="1" t="s">
        <v>53</v>
      </c>
      <c r="I86" s="1" t="s">
        <v>53</v>
      </c>
      <c r="J86" s="1" t="s">
        <v>53</v>
      </c>
      <c r="K86" s="1" t="s">
        <v>53</v>
      </c>
    </row>
    <row r="87" spans="1:11" s="11" customFormat="1" ht="12.75" x14ac:dyDescent="0.2">
      <c r="A87" s="7" t="s">
        <v>31</v>
      </c>
      <c r="B87" s="21" t="s">
        <v>130</v>
      </c>
      <c r="C87" s="8" t="s">
        <v>131</v>
      </c>
      <c r="D87" s="1" t="s">
        <v>53</v>
      </c>
      <c r="E87" s="1" t="s">
        <v>53</v>
      </c>
      <c r="F87" s="1" t="s">
        <v>53</v>
      </c>
      <c r="G87" s="1" t="s">
        <v>53</v>
      </c>
      <c r="H87" s="1" t="s">
        <v>53</v>
      </c>
      <c r="I87" s="1" t="s">
        <v>53</v>
      </c>
      <c r="J87" s="1" t="s">
        <v>53</v>
      </c>
      <c r="K87" s="1" t="s">
        <v>53</v>
      </c>
    </row>
    <row r="88" spans="1:11" s="11" customFormat="1" ht="12.75" x14ac:dyDescent="0.2">
      <c r="A88" s="7" t="s">
        <v>31</v>
      </c>
      <c r="B88" s="21" t="s">
        <v>132</v>
      </c>
      <c r="C88" s="8" t="s">
        <v>133</v>
      </c>
      <c r="D88" s="1" t="s">
        <v>53</v>
      </c>
      <c r="E88" s="1" t="s">
        <v>53</v>
      </c>
      <c r="F88" s="1" t="s">
        <v>53</v>
      </c>
      <c r="G88" s="1" t="s">
        <v>53</v>
      </c>
      <c r="H88" s="1" t="s">
        <v>53</v>
      </c>
      <c r="I88" s="1" t="s">
        <v>53</v>
      </c>
      <c r="J88" s="1" t="s">
        <v>53</v>
      </c>
      <c r="K88" s="1" t="s">
        <v>53</v>
      </c>
    </row>
    <row r="89" spans="1:11" s="11" customFormat="1" ht="12.75" x14ac:dyDescent="0.2">
      <c r="A89" s="7" t="s">
        <v>31</v>
      </c>
      <c r="B89" s="21" t="s">
        <v>134</v>
      </c>
      <c r="C89" s="8" t="s">
        <v>135</v>
      </c>
      <c r="D89" s="1" t="s">
        <v>53</v>
      </c>
      <c r="E89" s="1" t="s">
        <v>53</v>
      </c>
      <c r="F89" s="1" t="s">
        <v>53</v>
      </c>
      <c r="G89" s="1" t="s">
        <v>53</v>
      </c>
      <c r="H89" s="1" t="s">
        <v>53</v>
      </c>
      <c r="I89" s="1" t="s">
        <v>53</v>
      </c>
      <c r="J89" s="1" t="s">
        <v>53</v>
      </c>
      <c r="K89" s="1" t="s">
        <v>53</v>
      </c>
    </row>
    <row r="90" spans="1:11" s="11" customFormat="1" ht="12.75" x14ac:dyDescent="0.2">
      <c r="A90" s="7" t="s">
        <v>31</v>
      </c>
      <c r="B90" s="21" t="s">
        <v>136</v>
      </c>
      <c r="C90" s="8" t="s">
        <v>137</v>
      </c>
      <c r="D90" s="1" t="s">
        <v>53</v>
      </c>
      <c r="E90" s="1" t="s">
        <v>53</v>
      </c>
      <c r="F90" s="1" t="s">
        <v>53</v>
      </c>
      <c r="G90" s="1" t="s">
        <v>53</v>
      </c>
      <c r="H90" s="1" t="s">
        <v>53</v>
      </c>
      <c r="I90" s="1" t="s">
        <v>53</v>
      </c>
      <c r="J90" s="1" t="s">
        <v>53</v>
      </c>
      <c r="K90" s="1" t="s">
        <v>53</v>
      </c>
    </row>
    <row r="91" spans="1:11" s="11" customFormat="1" ht="12.75" x14ac:dyDescent="0.2">
      <c r="A91" s="7" t="s">
        <v>31</v>
      </c>
      <c r="B91" s="21" t="s">
        <v>138</v>
      </c>
      <c r="C91" s="8" t="s">
        <v>139</v>
      </c>
      <c r="D91" s="1" t="s">
        <v>53</v>
      </c>
      <c r="E91" s="1" t="s">
        <v>53</v>
      </c>
      <c r="F91" s="1" t="s">
        <v>53</v>
      </c>
      <c r="G91" s="1" t="s">
        <v>53</v>
      </c>
      <c r="H91" s="1" t="s">
        <v>53</v>
      </c>
      <c r="I91" s="1" t="s">
        <v>53</v>
      </c>
      <c r="J91" s="1" t="s">
        <v>53</v>
      </c>
      <c r="K91" s="1" t="s">
        <v>53</v>
      </c>
    </row>
    <row r="92" spans="1:11" s="11" customFormat="1" ht="12.75" x14ac:dyDescent="0.2">
      <c r="A92" s="7" t="s">
        <v>31</v>
      </c>
      <c r="B92" s="21" t="s">
        <v>140</v>
      </c>
      <c r="C92" s="8" t="s">
        <v>141</v>
      </c>
      <c r="D92" s="1" t="s">
        <v>53</v>
      </c>
      <c r="E92" s="1" t="s">
        <v>53</v>
      </c>
      <c r="F92" s="1" t="s">
        <v>53</v>
      </c>
      <c r="G92" s="1" t="s">
        <v>53</v>
      </c>
      <c r="H92" s="1" t="s">
        <v>53</v>
      </c>
      <c r="I92" s="1" t="s">
        <v>53</v>
      </c>
      <c r="J92" s="1" t="s">
        <v>53</v>
      </c>
      <c r="K92" s="1" t="s">
        <v>53</v>
      </c>
    </row>
    <row r="93" spans="1:11" s="11" customFormat="1" ht="12.75" x14ac:dyDescent="0.2">
      <c r="A93" s="7" t="s">
        <v>31</v>
      </c>
      <c r="B93" s="21" t="s">
        <v>142</v>
      </c>
      <c r="C93" s="8" t="s">
        <v>143</v>
      </c>
      <c r="D93" s="1" t="s">
        <v>53</v>
      </c>
      <c r="E93" s="1" t="s">
        <v>53</v>
      </c>
      <c r="F93" s="1" t="s">
        <v>53</v>
      </c>
      <c r="G93" s="1" t="s">
        <v>53</v>
      </c>
      <c r="H93" s="1" t="s">
        <v>53</v>
      </c>
      <c r="I93" s="1" t="s">
        <v>53</v>
      </c>
      <c r="J93" s="1" t="s">
        <v>53</v>
      </c>
      <c r="K93" s="1" t="s">
        <v>53</v>
      </c>
    </row>
    <row r="94" spans="1:11" s="11" customFormat="1" ht="12.75" x14ac:dyDescent="0.2">
      <c r="A94" s="7" t="s">
        <v>31</v>
      </c>
      <c r="B94" s="21" t="s">
        <v>144</v>
      </c>
      <c r="C94" s="8" t="s">
        <v>145</v>
      </c>
      <c r="D94" s="1" t="s">
        <v>53</v>
      </c>
      <c r="E94" s="1" t="s">
        <v>53</v>
      </c>
      <c r="F94" s="1" t="s">
        <v>53</v>
      </c>
      <c r="G94" s="1" t="s">
        <v>53</v>
      </c>
      <c r="H94" s="1" t="s">
        <v>53</v>
      </c>
      <c r="I94" s="1" t="s">
        <v>53</v>
      </c>
      <c r="J94" s="1" t="s">
        <v>53</v>
      </c>
      <c r="K94" s="1" t="s">
        <v>53</v>
      </c>
    </row>
    <row r="95" spans="1:11" s="11" customFormat="1" ht="12.75" x14ac:dyDescent="0.2">
      <c r="A95" s="7" t="s">
        <v>31</v>
      </c>
      <c r="B95" s="21" t="s">
        <v>146</v>
      </c>
      <c r="C95" s="8" t="s">
        <v>147</v>
      </c>
      <c r="D95" s="1" t="s">
        <v>53</v>
      </c>
      <c r="E95" s="1" t="s">
        <v>53</v>
      </c>
      <c r="F95" s="1" t="s">
        <v>53</v>
      </c>
      <c r="G95" s="1" t="s">
        <v>53</v>
      </c>
      <c r="H95" s="1" t="s">
        <v>53</v>
      </c>
      <c r="I95" s="1" t="s">
        <v>53</v>
      </c>
      <c r="J95" s="1" t="s">
        <v>53</v>
      </c>
      <c r="K95" s="1" t="s">
        <v>53</v>
      </c>
    </row>
    <row r="96" spans="1:11" s="11" customFormat="1" ht="25.5" x14ac:dyDescent="0.2">
      <c r="A96" s="7" t="s">
        <v>31</v>
      </c>
      <c r="B96" s="21" t="s">
        <v>148</v>
      </c>
      <c r="C96" s="8" t="s">
        <v>149</v>
      </c>
      <c r="D96" s="1" t="s">
        <v>53</v>
      </c>
      <c r="E96" s="1" t="s">
        <v>53</v>
      </c>
      <c r="F96" s="1" t="s">
        <v>53</v>
      </c>
      <c r="G96" s="1" t="s">
        <v>53</v>
      </c>
      <c r="H96" s="1" t="s">
        <v>53</v>
      </c>
      <c r="I96" s="1" t="s">
        <v>53</v>
      </c>
      <c r="J96" s="1" t="s">
        <v>53</v>
      </c>
      <c r="K96" s="1" t="s">
        <v>53</v>
      </c>
    </row>
    <row r="97" spans="1:12" s="11" customFormat="1" ht="12.75" x14ac:dyDescent="0.2">
      <c r="A97" s="7" t="s">
        <v>31</v>
      </c>
      <c r="B97" s="21" t="s">
        <v>150</v>
      </c>
      <c r="C97" s="8" t="s">
        <v>151</v>
      </c>
      <c r="D97" s="1" t="s">
        <v>53</v>
      </c>
      <c r="E97" s="1" t="s">
        <v>53</v>
      </c>
      <c r="F97" s="1" t="s">
        <v>53</v>
      </c>
      <c r="G97" s="1" t="s">
        <v>53</v>
      </c>
      <c r="H97" s="1" t="s">
        <v>53</v>
      </c>
      <c r="I97" s="1" t="s">
        <v>53</v>
      </c>
      <c r="J97" s="1" t="s">
        <v>53</v>
      </c>
      <c r="K97" s="1" t="s">
        <v>53</v>
      </c>
    </row>
    <row r="98" spans="1:12" s="11" customFormat="1" ht="25.5" x14ac:dyDescent="0.2">
      <c r="A98" s="7" t="s">
        <v>33</v>
      </c>
      <c r="B98" s="18" t="s">
        <v>34</v>
      </c>
      <c r="C98" s="8" t="s">
        <v>53</v>
      </c>
      <c r="D98" s="1">
        <f t="shared" ref="D98:K98" si="13">SUM(D99:D126)</f>
        <v>0</v>
      </c>
      <c r="E98" s="1">
        <f t="shared" si="13"/>
        <v>0</v>
      </c>
      <c r="F98" s="1">
        <f t="shared" si="13"/>
        <v>0</v>
      </c>
      <c r="G98" s="1">
        <f t="shared" si="13"/>
        <v>8.7769999999999992</v>
      </c>
      <c r="H98" s="1">
        <f t="shared" si="13"/>
        <v>0</v>
      </c>
      <c r="I98" s="1">
        <f t="shared" si="13"/>
        <v>0</v>
      </c>
      <c r="J98" s="1">
        <f t="shared" si="13"/>
        <v>0</v>
      </c>
      <c r="K98" s="1">
        <f t="shared" si="13"/>
        <v>23.380543669999998</v>
      </c>
    </row>
    <row r="99" spans="1:12" s="11" customFormat="1" ht="12.75" x14ac:dyDescent="0.2">
      <c r="A99" s="7" t="s">
        <v>33</v>
      </c>
      <c r="B99" s="25" t="s">
        <v>152</v>
      </c>
      <c r="C99" s="8" t="s">
        <v>153</v>
      </c>
      <c r="D99" s="1" t="s">
        <v>53</v>
      </c>
      <c r="E99" s="1" t="s">
        <v>53</v>
      </c>
      <c r="F99" s="1" t="s">
        <v>53</v>
      </c>
      <c r="G99" s="1" t="s">
        <v>53</v>
      </c>
      <c r="H99" s="1" t="s">
        <v>53</v>
      </c>
      <c r="I99" s="1" t="s">
        <v>53</v>
      </c>
      <c r="J99" s="1" t="s">
        <v>53</v>
      </c>
      <c r="K99" s="1">
        <v>0.73245000000000005</v>
      </c>
    </row>
    <row r="100" spans="1:12" s="11" customFormat="1" ht="12.75" x14ac:dyDescent="0.2">
      <c r="A100" s="7" t="s">
        <v>33</v>
      </c>
      <c r="B100" s="25" t="s">
        <v>154</v>
      </c>
      <c r="C100" s="8" t="s">
        <v>155</v>
      </c>
      <c r="D100" s="1" t="s">
        <v>53</v>
      </c>
      <c r="E100" s="1" t="s">
        <v>53</v>
      </c>
      <c r="F100" s="1" t="s">
        <v>53</v>
      </c>
      <c r="G100" s="1">
        <v>0.9</v>
      </c>
      <c r="H100" s="1" t="s">
        <v>53</v>
      </c>
      <c r="I100" s="1" t="s">
        <v>53</v>
      </c>
      <c r="J100" s="1" t="s">
        <v>53</v>
      </c>
      <c r="K100" s="1">
        <v>2.1755589999999998</v>
      </c>
      <c r="L100" s="14"/>
    </row>
    <row r="101" spans="1:12" s="11" customFormat="1" ht="12.75" x14ac:dyDescent="0.2">
      <c r="A101" s="7" t="s">
        <v>33</v>
      </c>
      <c r="B101" s="25" t="s">
        <v>156</v>
      </c>
      <c r="C101" s="8" t="s">
        <v>157</v>
      </c>
      <c r="D101" s="1" t="s">
        <v>53</v>
      </c>
      <c r="E101" s="1" t="s">
        <v>53</v>
      </c>
      <c r="F101" s="1" t="s">
        <v>53</v>
      </c>
      <c r="G101" s="1" t="s">
        <v>53</v>
      </c>
      <c r="H101" s="1" t="s">
        <v>53</v>
      </c>
      <c r="I101" s="1" t="s">
        <v>53</v>
      </c>
      <c r="J101" s="1" t="s">
        <v>53</v>
      </c>
      <c r="K101" s="1" t="s">
        <v>53</v>
      </c>
    </row>
    <row r="102" spans="1:12" s="11" customFormat="1" ht="12.75" x14ac:dyDescent="0.2">
      <c r="A102" s="7" t="s">
        <v>33</v>
      </c>
      <c r="B102" s="25" t="s">
        <v>158</v>
      </c>
      <c r="C102" s="8" t="s">
        <v>159</v>
      </c>
      <c r="D102" s="1" t="s">
        <v>53</v>
      </c>
      <c r="E102" s="1" t="s">
        <v>53</v>
      </c>
      <c r="F102" s="1" t="s">
        <v>53</v>
      </c>
      <c r="G102" s="1" t="s">
        <v>53</v>
      </c>
      <c r="H102" s="1" t="s">
        <v>53</v>
      </c>
      <c r="I102" s="1" t="s">
        <v>53</v>
      </c>
      <c r="J102" s="1" t="s">
        <v>53</v>
      </c>
      <c r="K102" s="28">
        <v>0.43184723000000003</v>
      </c>
    </row>
    <row r="103" spans="1:12" s="11" customFormat="1" ht="12.75" x14ac:dyDescent="0.2">
      <c r="A103" s="7" t="s">
        <v>33</v>
      </c>
      <c r="B103" s="25" t="s">
        <v>160</v>
      </c>
      <c r="C103" s="8" t="s">
        <v>161</v>
      </c>
      <c r="D103" s="1" t="s">
        <v>53</v>
      </c>
      <c r="E103" s="1" t="s">
        <v>53</v>
      </c>
      <c r="F103" s="1" t="s">
        <v>53</v>
      </c>
      <c r="G103" s="1">
        <v>1.19</v>
      </c>
      <c r="H103" s="1" t="s">
        <v>53</v>
      </c>
      <c r="I103" s="1" t="s">
        <v>53</v>
      </c>
      <c r="J103" s="1" t="s">
        <v>53</v>
      </c>
      <c r="K103" s="1">
        <v>0.88037799999999999</v>
      </c>
    </row>
    <row r="104" spans="1:12" s="11" customFormat="1" ht="12.75" x14ac:dyDescent="0.2">
      <c r="A104" s="7" t="s">
        <v>33</v>
      </c>
      <c r="B104" s="25" t="s">
        <v>162</v>
      </c>
      <c r="C104" s="8" t="s">
        <v>163</v>
      </c>
      <c r="D104" s="1" t="s">
        <v>53</v>
      </c>
      <c r="E104" s="1" t="s">
        <v>53</v>
      </c>
      <c r="F104" s="1" t="s">
        <v>53</v>
      </c>
      <c r="G104" s="1">
        <v>0.65300000000000002</v>
      </c>
      <c r="H104" s="1" t="s">
        <v>53</v>
      </c>
      <c r="I104" s="1" t="s">
        <v>53</v>
      </c>
      <c r="J104" s="1" t="s">
        <v>53</v>
      </c>
      <c r="K104" s="1">
        <v>0.81148500000000001</v>
      </c>
    </row>
    <row r="105" spans="1:12" s="11" customFormat="1" ht="12.75" x14ac:dyDescent="0.2">
      <c r="A105" s="7" t="s">
        <v>33</v>
      </c>
      <c r="B105" s="25" t="s">
        <v>164</v>
      </c>
      <c r="C105" s="8" t="s">
        <v>165</v>
      </c>
      <c r="D105" s="1" t="s">
        <v>53</v>
      </c>
      <c r="E105" s="1" t="s">
        <v>53</v>
      </c>
      <c r="F105" s="1" t="s">
        <v>53</v>
      </c>
      <c r="G105" s="1">
        <v>0.35499999999999998</v>
      </c>
      <c r="H105" s="1" t="s">
        <v>53</v>
      </c>
      <c r="I105" s="1" t="s">
        <v>53</v>
      </c>
      <c r="J105" s="1" t="s">
        <v>53</v>
      </c>
      <c r="K105" s="1">
        <v>4.3177919999999999</v>
      </c>
    </row>
    <row r="106" spans="1:12" s="11" customFormat="1" ht="12.75" x14ac:dyDescent="0.2">
      <c r="A106" s="7" t="s">
        <v>33</v>
      </c>
      <c r="B106" s="24" t="s">
        <v>273</v>
      </c>
      <c r="C106" s="8" t="s">
        <v>318</v>
      </c>
      <c r="D106" s="1" t="s">
        <v>53</v>
      </c>
      <c r="E106" s="1" t="s">
        <v>53</v>
      </c>
      <c r="F106" s="1" t="s">
        <v>53</v>
      </c>
      <c r="G106" s="1" t="s">
        <v>53</v>
      </c>
      <c r="H106" s="1" t="s">
        <v>53</v>
      </c>
      <c r="I106" s="1" t="s">
        <v>53</v>
      </c>
      <c r="J106" s="1" t="s">
        <v>53</v>
      </c>
      <c r="K106" s="1">
        <v>4.0728629999999999</v>
      </c>
    </row>
    <row r="107" spans="1:12" s="11" customFormat="1" ht="12.75" x14ac:dyDescent="0.2">
      <c r="A107" s="7" t="s">
        <v>33</v>
      </c>
      <c r="B107" s="24" t="s">
        <v>274</v>
      </c>
      <c r="C107" s="8" t="s">
        <v>272</v>
      </c>
      <c r="D107" s="1" t="s">
        <v>53</v>
      </c>
      <c r="E107" s="1" t="s">
        <v>53</v>
      </c>
      <c r="F107" s="1" t="s">
        <v>53</v>
      </c>
      <c r="G107" s="1" t="s">
        <v>53</v>
      </c>
      <c r="H107" s="1" t="s">
        <v>53</v>
      </c>
      <c r="I107" s="1" t="s">
        <v>53</v>
      </c>
      <c r="J107" s="1" t="s">
        <v>53</v>
      </c>
      <c r="K107" s="28">
        <v>0.32204421999999999</v>
      </c>
    </row>
    <row r="108" spans="1:12" s="11" customFormat="1" ht="12.75" x14ac:dyDescent="0.2">
      <c r="A108" s="7" t="s">
        <v>33</v>
      </c>
      <c r="B108" s="24" t="s">
        <v>309</v>
      </c>
      <c r="C108" s="8" t="s">
        <v>310</v>
      </c>
      <c r="D108" s="1" t="s">
        <v>53</v>
      </c>
      <c r="E108" s="1" t="s">
        <v>53</v>
      </c>
      <c r="F108" s="1" t="s">
        <v>53</v>
      </c>
      <c r="G108" s="1">
        <v>0.159</v>
      </c>
      <c r="H108" s="1" t="s">
        <v>53</v>
      </c>
      <c r="I108" s="1" t="s">
        <v>53</v>
      </c>
      <c r="J108" s="1" t="s">
        <v>53</v>
      </c>
      <c r="K108" s="28">
        <v>0.29752299999999998</v>
      </c>
    </row>
    <row r="109" spans="1:12" s="11" customFormat="1" ht="12.75" x14ac:dyDescent="0.2">
      <c r="A109" s="7" t="s">
        <v>33</v>
      </c>
      <c r="B109" s="25" t="s">
        <v>166</v>
      </c>
      <c r="C109" s="8" t="s">
        <v>167</v>
      </c>
      <c r="D109" s="1" t="s">
        <v>53</v>
      </c>
      <c r="E109" s="1" t="s">
        <v>53</v>
      </c>
      <c r="F109" s="1" t="s">
        <v>53</v>
      </c>
      <c r="G109" s="1" t="s">
        <v>53</v>
      </c>
      <c r="H109" s="1" t="s">
        <v>53</v>
      </c>
      <c r="I109" s="1" t="s">
        <v>53</v>
      </c>
      <c r="J109" s="1" t="s">
        <v>53</v>
      </c>
      <c r="K109" s="1" t="s">
        <v>53</v>
      </c>
    </row>
    <row r="110" spans="1:12" s="11" customFormat="1" ht="12.75" x14ac:dyDescent="0.2">
      <c r="A110" s="7" t="s">
        <v>33</v>
      </c>
      <c r="B110" s="25" t="s">
        <v>168</v>
      </c>
      <c r="C110" s="8" t="s">
        <v>169</v>
      </c>
      <c r="D110" s="1" t="s">
        <v>53</v>
      </c>
      <c r="E110" s="1" t="s">
        <v>53</v>
      </c>
      <c r="F110" s="1" t="s">
        <v>53</v>
      </c>
      <c r="G110" s="1" t="s">
        <v>53</v>
      </c>
      <c r="H110" s="1" t="s">
        <v>53</v>
      </c>
      <c r="I110" s="1" t="s">
        <v>53</v>
      </c>
      <c r="J110" s="1" t="s">
        <v>53</v>
      </c>
      <c r="K110" s="1" t="s">
        <v>53</v>
      </c>
    </row>
    <row r="111" spans="1:12" s="11" customFormat="1" ht="12.75" x14ac:dyDescent="0.2">
      <c r="A111" s="7" t="s">
        <v>33</v>
      </c>
      <c r="B111" s="25" t="s">
        <v>170</v>
      </c>
      <c r="C111" s="8" t="s">
        <v>171</v>
      </c>
      <c r="D111" s="1" t="s">
        <v>53</v>
      </c>
      <c r="E111" s="1" t="s">
        <v>53</v>
      </c>
      <c r="F111" s="1" t="s">
        <v>53</v>
      </c>
      <c r="G111" s="1" t="s">
        <v>53</v>
      </c>
      <c r="H111" s="1" t="s">
        <v>53</v>
      </c>
      <c r="I111" s="1" t="s">
        <v>53</v>
      </c>
      <c r="J111" s="1" t="s">
        <v>53</v>
      </c>
      <c r="K111" s="1" t="s">
        <v>53</v>
      </c>
    </row>
    <row r="112" spans="1:12" s="11" customFormat="1" ht="12.75" x14ac:dyDescent="0.2">
      <c r="A112" s="7" t="s">
        <v>33</v>
      </c>
      <c r="B112" s="25" t="s">
        <v>172</v>
      </c>
      <c r="C112" s="8" t="s">
        <v>173</v>
      </c>
      <c r="D112" s="1" t="s">
        <v>53</v>
      </c>
      <c r="E112" s="1" t="s">
        <v>53</v>
      </c>
      <c r="F112" s="1" t="s">
        <v>53</v>
      </c>
      <c r="G112" s="1" t="s">
        <v>53</v>
      </c>
      <c r="H112" s="1" t="s">
        <v>53</v>
      </c>
      <c r="I112" s="1" t="s">
        <v>53</v>
      </c>
      <c r="J112" s="1" t="s">
        <v>53</v>
      </c>
      <c r="K112" s="1" t="s">
        <v>53</v>
      </c>
    </row>
    <row r="113" spans="1:11" s="11" customFormat="1" ht="12.75" x14ac:dyDescent="0.2">
      <c r="A113" s="7" t="s">
        <v>33</v>
      </c>
      <c r="B113" s="25" t="s">
        <v>174</v>
      </c>
      <c r="C113" s="8" t="s">
        <v>175</v>
      </c>
      <c r="D113" s="1" t="s">
        <v>53</v>
      </c>
      <c r="E113" s="1" t="s">
        <v>53</v>
      </c>
      <c r="F113" s="1" t="s">
        <v>53</v>
      </c>
      <c r="G113" s="1" t="s">
        <v>53</v>
      </c>
      <c r="H113" s="1" t="s">
        <v>53</v>
      </c>
      <c r="I113" s="1" t="s">
        <v>53</v>
      </c>
      <c r="J113" s="1" t="s">
        <v>53</v>
      </c>
      <c r="K113" s="28">
        <v>0.49708186999999998</v>
      </c>
    </row>
    <row r="114" spans="1:11" s="11" customFormat="1" ht="12.75" x14ac:dyDescent="0.2">
      <c r="A114" s="7" t="s">
        <v>33</v>
      </c>
      <c r="B114" s="25" t="s">
        <v>176</v>
      </c>
      <c r="C114" s="8" t="s">
        <v>177</v>
      </c>
      <c r="D114" s="1" t="s">
        <v>53</v>
      </c>
      <c r="E114" s="1" t="s">
        <v>53</v>
      </c>
      <c r="F114" s="1" t="s">
        <v>53</v>
      </c>
      <c r="G114" s="1" t="s">
        <v>53</v>
      </c>
      <c r="H114" s="1" t="s">
        <v>53</v>
      </c>
      <c r="I114" s="1" t="s">
        <v>53</v>
      </c>
      <c r="J114" s="1" t="s">
        <v>53</v>
      </c>
      <c r="K114" s="1" t="s">
        <v>53</v>
      </c>
    </row>
    <row r="115" spans="1:11" s="11" customFormat="1" ht="12.75" x14ac:dyDescent="0.2">
      <c r="A115" s="7" t="s">
        <v>33</v>
      </c>
      <c r="B115" s="25" t="s">
        <v>178</v>
      </c>
      <c r="C115" s="8" t="s">
        <v>179</v>
      </c>
      <c r="D115" s="1" t="s">
        <v>53</v>
      </c>
      <c r="E115" s="1" t="s">
        <v>53</v>
      </c>
      <c r="F115" s="1" t="s">
        <v>53</v>
      </c>
      <c r="G115" s="1" t="s">
        <v>53</v>
      </c>
      <c r="H115" s="1" t="s">
        <v>53</v>
      </c>
      <c r="I115" s="1" t="s">
        <v>53</v>
      </c>
      <c r="J115" s="1" t="s">
        <v>53</v>
      </c>
      <c r="K115" s="28">
        <v>0.41114335000000002</v>
      </c>
    </row>
    <row r="116" spans="1:11" s="11" customFormat="1" ht="12.75" x14ac:dyDescent="0.2">
      <c r="A116" s="7" t="s">
        <v>33</v>
      </c>
      <c r="B116" s="25" t="s">
        <v>180</v>
      </c>
      <c r="C116" s="8" t="s">
        <v>181</v>
      </c>
      <c r="D116" s="1" t="s">
        <v>53</v>
      </c>
      <c r="E116" s="1" t="s">
        <v>53</v>
      </c>
      <c r="F116" s="1" t="s">
        <v>53</v>
      </c>
      <c r="G116" s="1" t="s">
        <v>53</v>
      </c>
      <c r="H116" s="1" t="s">
        <v>53</v>
      </c>
      <c r="I116" s="1" t="s">
        <v>53</v>
      </c>
      <c r="J116" s="1" t="s">
        <v>53</v>
      </c>
      <c r="K116" s="1" t="s">
        <v>53</v>
      </c>
    </row>
    <row r="117" spans="1:11" s="11" customFormat="1" ht="12.75" x14ac:dyDescent="0.2">
      <c r="A117" s="7" t="s">
        <v>33</v>
      </c>
      <c r="B117" s="25" t="s">
        <v>182</v>
      </c>
      <c r="C117" s="8" t="s">
        <v>183</v>
      </c>
      <c r="D117" s="1" t="s">
        <v>53</v>
      </c>
      <c r="E117" s="1" t="s">
        <v>53</v>
      </c>
      <c r="F117" s="1" t="s">
        <v>53</v>
      </c>
      <c r="G117" s="1" t="s">
        <v>53</v>
      </c>
      <c r="H117" s="1" t="s">
        <v>53</v>
      </c>
      <c r="I117" s="1" t="s">
        <v>53</v>
      </c>
      <c r="J117" s="1" t="s">
        <v>53</v>
      </c>
      <c r="K117" s="1" t="s">
        <v>53</v>
      </c>
    </row>
    <row r="118" spans="1:11" s="11" customFormat="1" ht="12.75" x14ac:dyDescent="0.2">
      <c r="A118" s="7" t="s">
        <v>33</v>
      </c>
      <c r="B118" s="25" t="s">
        <v>184</v>
      </c>
      <c r="C118" s="8" t="s">
        <v>185</v>
      </c>
      <c r="D118" s="1" t="s">
        <v>53</v>
      </c>
      <c r="E118" s="1" t="s">
        <v>53</v>
      </c>
      <c r="F118" s="1" t="s">
        <v>53</v>
      </c>
      <c r="G118" s="1" t="s">
        <v>53</v>
      </c>
      <c r="H118" s="1" t="s">
        <v>53</v>
      </c>
      <c r="I118" s="1" t="s">
        <v>53</v>
      </c>
      <c r="J118" s="1" t="s">
        <v>53</v>
      </c>
      <c r="K118" s="1" t="s">
        <v>53</v>
      </c>
    </row>
    <row r="119" spans="1:11" s="11" customFormat="1" ht="12.75" x14ac:dyDescent="0.2">
      <c r="A119" s="7" t="s">
        <v>33</v>
      </c>
      <c r="B119" s="25" t="s">
        <v>186</v>
      </c>
      <c r="C119" s="8" t="s">
        <v>187</v>
      </c>
      <c r="D119" s="1" t="s">
        <v>53</v>
      </c>
      <c r="E119" s="1" t="s">
        <v>53</v>
      </c>
      <c r="F119" s="1" t="s">
        <v>53</v>
      </c>
      <c r="G119" s="1" t="s">
        <v>53</v>
      </c>
      <c r="H119" s="1" t="s">
        <v>53</v>
      </c>
      <c r="I119" s="1" t="s">
        <v>53</v>
      </c>
      <c r="J119" s="1" t="s">
        <v>53</v>
      </c>
      <c r="K119" s="1" t="s">
        <v>53</v>
      </c>
    </row>
    <row r="120" spans="1:11" s="11" customFormat="1" ht="12.75" x14ac:dyDescent="0.2">
      <c r="A120" s="7" t="s">
        <v>33</v>
      </c>
      <c r="B120" s="25" t="s">
        <v>205</v>
      </c>
      <c r="C120" s="8" t="s">
        <v>232</v>
      </c>
      <c r="D120" s="1" t="s">
        <v>53</v>
      </c>
      <c r="E120" s="1" t="s">
        <v>53</v>
      </c>
      <c r="F120" s="1" t="s">
        <v>53</v>
      </c>
      <c r="G120" s="1">
        <v>0.39500000000000002</v>
      </c>
      <c r="H120" s="1" t="s">
        <v>53</v>
      </c>
      <c r="I120" s="1" t="s">
        <v>53</v>
      </c>
      <c r="J120" s="1" t="s">
        <v>53</v>
      </c>
      <c r="K120" s="1">
        <f>0.39628+0.543084</f>
        <v>0.93936400000000009</v>
      </c>
    </row>
    <row r="121" spans="1:11" s="11" customFormat="1" ht="12.75" x14ac:dyDescent="0.2">
      <c r="A121" s="7" t="s">
        <v>33</v>
      </c>
      <c r="B121" s="25" t="s">
        <v>319</v>
      </c>
      <c r="C121" s="8" t="s">
        <v>320</v>
      </c>
      <c r="D121" s="1" t="s">
        <v>53</v>
      </c>
      <c r="E121" s="1" t="s">
        <v>53</v>
      </c>
      <c r="F121" s="1" t="s">
        <v>53</v>
      </c>
      <c r="G121" s="1">
        <v>1.32</v>
      </c>
      <c r="H121" s="1" t="s">
        <v>53</v>
      </c>
      <c r="I121" s="1" t="s">
        <v>53</v>
      </c>
      <c r="J121" s="1" t="s">
        <v>53</v>
      </c>
      <c r="K121" s="1">
        <v>2.2227869999999998</v>
      </c>
    </row>
    <row r="122" spans="1:11" s="11" customFormat="1" ht="12.75" x14ac:dyDescent="0.2">
      <c r="A122" s="7" t="s">
        <v>33</v>
      </c>
      <c r="B122" s="25" t="s">
        <v>321</v>
      </c>
      <c r="C122" s="8" t="s">
        <v>322</v>
      </c>
      <c r="D122" s="1" t="s">
        <v>53</v>
      </c>
      <c r="E122" s="1" t="s">
        <v>53</v>
      </c>
      <c r="F122" s="1" t="s">
        <v>53</v>
      </c>
      <c r="G122" s="1">
        <v>1.1000000000000001</v>
      </c>
      <c r="H122" s="1" t="s">
        <v>53</v>
      </c>
      <c r="I122" s="1" t="s">
        <v>53</v>
      </c>
      <c r="J122" s="1" t="s">
        <v>53</v>
      </c>
      <c r="K122" s="1">
        <v>1.576724</v>
      </c>
    </row>
    <row r="123" spans="1:11" s="11" customFormat="1" ht="12.75" x14ac:dyDescent="0.2">
      <c r="A123" s="7" t="s">
        <v>33</v>
      </c>
      <c r="B123" s="25" t="s">
        <v>323</v>
      </c>
      <c r="C123" s="8" t="s">
        <v>324</v>
      </c>
      <c r="D123" s="1" t="s">
        <v>53</v>
      </c>
      <c r="E123" s="1" t="s">
        <v>53</v>
      </c>
      <c r="F123" s="1" t="s">
        <v>53</v>
      </c>
      <c r="G123" s="1">
        <v>2.7050000000000001</v>
      </c>
      <c r="H123" s="1" t="s">
        <v>53</v>
      </c>
      <c r="I123" s="1" t="s">
        <v>53</v>
      </c>
      <c r="J123" s="1" t="s">
        <v>53</v>
      </c>
      <c r="K123" s="1">
        <v>3.6915019999999998</v>
      </c>
    </row>
    <row r="124" spans="1:11" s="11" customFormat="1" ht="12.75" x14ac:dyDescent="0.2">
      <c r="A124" s="7" t="s">
        <v>33</v>
      </c>
      <c r="B124" s="25" t="s">
        <v>206</v>
      </c>
      <c r="C124" s="8" t="s">
        <v>233</v>
      </c>
      <c r="D124" s="1" t="s">
        <v>53</v>
      </c>
      <c r="E124" s="1" t="s">
        <v>53</v>
      </c>
      <c r="F124" s="1" t="s">
        <v>53</v>
      </c>
      <c r="G124" s="1" t="s">
        <v>53</v>
      </c>
      <c r="H124" s="1" t="s">
        <v>53</v>
      </c>
      <c r="I124" s="1" t="s">
        <v>53</v>
      </c>
      <c r="J124" s="1" t="s">
        <v>53</v>
      </c>
      <c r="K124" s="1" t="s">
        <v>53</v>
      </c>
    </row>
    <row r="125" spans="1:11" s="11" customFormat="1" ht="12.75" x14ac:dyDescent="0.2">
      <c r="A125" s="7" t="s">
        <v>33</v>
      </c>
      <c r="B125" s="25" t="s">
        <v>188</v>
      </c>
      <c r="C125" s="8" t="s">
        <v>189</v>
      </c>
      <c r="D125" s="1" t="s">
        <v>53</v>
      </c>
      <c r="E125" s="1" t="s">
        <v>53</v>
      </c>
      <c r="F125" s="1" t="s">
        <v>53</v>
      </c>
      <c r="G125" s="1" t="s">
        <v>53</v>
      </c>
      <c r="H125" s="1" t="s">
        <v>53</v>
      </c>
      <c r="I125" s="1" t="s">
        <v>53</v>
      </c>
      <c r="J125" s="1" t="s">
        <v>53</v>
      </c>
      <c r="K125" s="1" t="s">
        <v>53</v>
      </c>
    </row>
    <row r="126" spans="1:11" s="11" customFormat="1" ht="12.75" x14ac:dyDescent="0.2">
      <c r="A126" s="7" t="s">
        <v>33</v>
      </c>
      <c r="B126" s="25" t="s">
        <v>190</v>
      </c>
      <c r="C126" s="8" t="s">
        <v>191</v>
      </c>
      <c r="D126" s="1" t="s">
        <v>53</v>
      </c>
      <c r="E126" s="1" t="s">
        <v>53</v>
      </c>
      <c r="F126" s="1" t="s">
        <v>53</v>
      </c>
      <c r="G126" s="1" t="s">
        <v>53</v>
      </c>
      <c r="H126" s="1" t="s">
        <v>53</v>
      </c>
      <c r="I126" s="1" t="s">
        <v>53</v>
      </c>
      <c r="J126" s="1" t="s">
        <v>53</v>
      </c>
      <c r="K126" s="1" t="s">
        <v>53</v>
      </c>
    </row>
    <row r="127" spans="1:11" s="11" customFormat="1" ht="25.5" x14ac:dyDescent="0.2">
      <c r="A127" s="7" t="s">
        <v>45</v>
      </c>
      <c r="B127" s="18" t="s">
        <v>35</v>
      </c>
      <c r="C127" s="8" t="s">
        <v>53</v>
      </c>
      <c r="D127" s="12">
        <f t="shared" ref="D127:K127" si="14">SUM(D128:D132)</f>
        <v>0</v>
      </c>
      <c r="E127" s="12">
        <f t="shared" si="14"/>
        <v>0</v>
      </c>
      <c r="F127" s="12">
        <f t="shared" si="14"/>
        <v>0</v>
      </c>
      <c r="G127" s="12">
        <f t="shared" si="14"/>
        <v>0</v>
      </c>
      <c r="H127" s="12">
        <f t="shared" si="14"/>
        <v>0</v>
      </c>
      <c r="I127" s="12">
        <f t="shared" si="14"/>
        <v>0</v>
      </c>
      <c r="J127" s="12">
        <f t="shared" si="14"/>
        <v>3.7588619999999997</v>
      </c>
      <c r="K127" s="12">
        <f t="shared" si="14"/>
        <v>0</v>
      </c>
    </row>
    <row r="128" spans="1:11" s="11" customFormat="1" ht="25.5" x14ac:dyDescent="0.2">
      <c r="A128" s="7" t="s">
        <v>45</v>
      </c>
      <c r="B128" s="21" t="s">
        <v>36</v>
      </c>
      <c r="C128" s="8" t="s">
        <v>53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</row>
    <row r="129" spans="1:11" s="11" customFormat="1" ht="25.5" x14ac:dyDescent="0.2">
      <c r="A129" s="7" t="s">
        <v>45</v>
      </c>
      <c r="B129" s="21" t="s">
        <v>207</v>
      </c>
      <c r="C129" s="8" t="s">
        <v>220</v>
      </c>
      <c r="D129" s="1" t="s">
        <v>53</v>
      </c>
      <c r="E129" s="1" t="s">
        <v>53</v>
      </c>
      <c r="F129" s="1" t="s">
        <v>53</v>
      </c>
      <c r="G129" s="1" t="s">
        <v>53</v>
      </c>
      <c r="H129" s="1" t="s">
        <v>53</v>
      </c>
      <c r="I129" s="1" t="s">
        <v>53</v>
      </c>
      <c r="J129" s="1">
        <f>0.41902+0.735169</f>
        <v>1.1541889999999999</v>
      </c>
      <c r="K129" s="1" t="s">
        <v>53</v>
      </c>
    </row>
    <row r="130" spans="1:11" s="11" customFormat="1" ht="25.5" x14ac:dyDescent="0.2">
      <c r="A130" s="7" t="s">
        <v>45</v>
      </c>
      <c r="B130" s="21" t="s">
        <v>208</v>
      </c>
      <c r="C130" s="8" t="s">
        <v>221</v>
      </c>
      <c r="D130" s="1" t="s">
        <v>53</v>
      </c>
      <c r="E130" s="1" t="s">
        <v>53</v>
      </c>
      <c r="F130" s="1" t="s">
        <v>53</v>
      </c>
      <c r="G130" s="1" t="s">
        <v>53</v>
      </c>
      <c r="H130" s="1" t="s">
        <v>53</v>
      </c>
      <c r="I130" s="1" t="s">
        <v>53</v>
      </c>
      <c r="J130" s="1">
        <f>0.260208+0.603644</f>
        <v>0.86385199999999995</v>
      </c>
      <c r="K130" s="1" t="s">
        <v>53</v>
      </c>
    </row>
    <row r="131" spans="1:11" s="11" customFormat="1" ht="25.5" x14ac:dyDescent="0.2">
      <c r="A131" s="7" t="s">
        <v>45</v>
      </c>
      <c r="B131" s="21" t="s">
        <v>209</v>
      </c>
      <c r="C131" s="8" t="s">
        <v>222</v>
      </c>
      <c r="D131" s="1" t="s">
        <v>53</v>
      </c>
      <c r="E131" s="1" t="s">
        <v>53</v>
      </c>
      <c r="F131" s="1" t="s">
        <v>53</v>
      </c>
      <c r="G131" s="1" t="s">
        <v>53</v>
      </c>
      <c r="H131" s="1" t="s">
        <v>53</v>
      </c>
      <c r="I131" s="1" t="s">
        <v>53</v>
      </c>
      <c r="J131" s="1">
        <f>0.554238+1.029746</f>
        <v>1.5839840000000001</v>
      </c>
      <c r="K131" s="1" t="s">
        <v>53</v>
      </c>
    </row>
    <row r="132" spans="1:11" s="11" customFormat="1" ht="25.5" x14ac:dyDescent="0.2">
      <c r="A132" s="7" t="s">
        <v>45</v>
      </c>
      <c r="B132" s="21" t="s">
        <v>296</v>
      </c>
      <c r="C132" s="8" t="s">
        <v>295</v>
      </c>
      <c r="D132" s="1" t="s">
        <v>53</v>
      </c>
      <c r="E132" s="1" t="s">
        <v>53</v>
      </c>
      <c r="F132" s="1" t="s">
        <v>53</v>
      </c>
      <c r="G132" s="1" t="s">
        <v>53</v>
      </c>
      <c r="H132" s="1" t="s">
        <v>53</v>
      </c>
      <c r="I132" s="1" t="s">
        <v>53</v>
      </c>
      <c r="J132" s="1">
        <f>0.046244+0.110593</f>
        <v>0.156837</v>
      </c>
      <c r="K132" s="1" t="s">
        <v>53</v>
      </c>
    </row>
    <row r="133" spans="1:11" s="11" customFormat="1" ht="25.5" x14ac:dyDescent="0.2">
      <c r="A133" s="7" t="s">
        <v>47</v>
      </c>
      <c r="B133" s="18" t="s">
        <v>46</v>
      </c>
      <c r="C133" s="8" t="s">
        <v>53</v>
      </c>
      <c r="D133" s="1">
        <f t="shared" ref="D133:K133" si="15">SUM(D134:D139)</f>
        <v>0</v>
      </c>
      <c r="E133" s="1">
        <f t="shared" si="15"/>
        <v>2</v>
      </c>
      <c r="F133" s="1">
        <f t="shared" si="15"/>
        <v>0</v>
      </c>
      <c r="G133" s="1">
        <f t="shared" si="15"/>
        <v>0</v>
      </c>
      <c r="H133" s="1">
        <f t="shared" si="15"/>
        <v>2</v>
      </c>
      <c r="I133" s="1">
        <f t="shared" si="15"/>
        <v>0</v>
      </c>
      <c r="J133" s="1">
        <f t="shared" si="15"/>
        <v>0</v>
      </c>
      <c r="K133" s="1">
        <f t="shared" si="15"/>
        <v>8.4044226640000002</v>
      </c>
    </row>
    <row r="134" spans="1:11" s="11" customFormat="1" ht="12.75" x14ac:dyDescent="0.2">
      <c r="A134" s="7" t="s">
        <v>47</v>
      </c>
      <c r="B134" s="21" t="s">
        <v>192</v>
      </c>
      <c r="C134" s="8" t="s">
        <v>193</v>
      </c>
      <c r="D134" s="1" t="s">
        <v>53</v>
      </c>
      <c r="E134" s="1" t="s">
        <v>53</v>
      </c>
      <c r="F134" s="1" t="s">
        <v>53</v>
      </c>
      <c r="G134" s="1" t="s">
        <v>53</v>
      </c>
      <c r="H134" s="1" t="s">
        <v>53</v>
      </c>
      <c r="I134" s="1" t="s">
        <v>53</v>
      </c>
      <c r="J134" s="1" t="s">
        <v>53</v>
      </c>
      <c r="K134" s="1" t="s">
        <v>53</v>
      </c>
    </row>
    <row r="135" spans="1:11" s="11" customFormat="1" ht="12.75" x14ac:dyDescent="0.2">
      <c r="A135" s="7" t="s">
        <v>47</v>
      </c>
      <c r="B135" s="21" t="s">
        <v>300</v>
      </c>
      <c r="C135" s="8" t="s">
        <v>215</v>
      </c>
      <c r="D135" s="1" t="s">
        <v>53</v>
      </c>
      <c r="E135" s="1">
        <v>0.3</v>
      </c>
      <c r="F135" s="1" t="s">
        <v>53</v>
      </c>
      <c r="G135" s="1" t="s">
        <v>53</v>
      </c>
      <c r="H135" s="1">
        <v>0.3</v>
      </c>
      <c r="I135" s="1" t="s">
        <v>53</v>
      </c>
      <c r="J135" s="1" t="s">
        <v>53</v>
      </c>
      <c r="K135" s="1">
        <v>0.94541845440000005</v>
      </c>
    </row>
    <row r="136" spans="1:11" s="11" customFormat="1" ht="12.75" x14ac:dyDescent="0.2">
      <c r="A136" s="7" t="s">
        <v>47</v>
      </c>
      <c r="B136" s="21" t="s">
        <v>301</v>
      </c>
      <c r="C136" s="8" t="s">
        <v>216</v>
      </c>
      <c r="D136" s="1" t="s">
        <v>53</v>
      </c>
      <c r="E136" s="1">
        <v>0.7</v>
      </c>
      <c r="F136" s="1" t="s">
        <v>53</v>
      </c>
      <c r="G136" s="1" t="s">
        <v>53</v>
      </c>
      <c r="H136" s="1">
        <v>0.7</v>
      </c>
      <c r="I136" s="1" t="s">
        <v>53</v>
      </c>
      <c r="J136" s="1" t="s">
        <v>53</v>
      </c>
      <c r="K136" s="1">
        <v>2.0502178922000001</v>
      </c>
    </row>
    <row r="137" spans="1:11" s="11" customFormat="1" ht="12.75" x14ac:dyDescent="0.2">
      <c r="A137" s="7" t="s">
        <v>47</v>
      </c>
      <c r="B137" s="21" t="s">
        <v>302</v>
      </c>
      <c r="C137" s="8" t="s">
        <v>217</v>
      </c>
      <c r="D137" s="1" t="s">
        <v>53</v>
      </c>
      <c r="E137" s="1">
        <v>1</v>
      </c>
      <c r="F137" s="1" t="s">
        <v>53</v>
      </c>
      <c r="G137" s="1" t="s">
        <v>53</v>
      </c>
      <c r="H137" s="1">
        <v>1</v>
      </c>
      <c r="I137" s="1" t="s">
        <v>53</v>
      </c>
      <c r="J137" s="1" t="s">
        <v>53</v>
      </c>
      <c r="K137" s="1">
        <v>3.2455828374000002</v>
      </c>
    </row>
    <row r="138" spans="1:11" s="11" customFormat="1" ht="12.75" x14ac:dyDescent="0.2">
      <c r="A138" s="7" t="s">
        <v>47</v>
      </c>
      <c r="B138" s="21" t="s">
        <v>325</v>
      </c>
      <c r="C138" s="8" t="s">
        <v>218</v>
      </c>
      <c r="D138" s="1" t="s">
        <v>53</v>
      </c>
      <c r="E138" s="1" t="s">
        <v>53</v>
      </c>
      <c r="F138" s="1" t="s">
        <v>53</v>
      </c>
      <c r="G138" s="1" t="s">
        <v>53</v>
      </c>
      <c r="H138" s="1" t="s">
        <v>53</v>
      </c>
      <c r="I138" s="1" t="s">
        <v>53</v>
      </c>
      <c r="J138" s="1" t="s">
        <v>53</v>
      </c>
      <c r="K138" s="28">
        <v>2.16320348</v>
      </c>
    </row>
    <row r="139" spans="1:11" s="11" customFormat="1" ht="12.75" x14ac:dyDescent="0.2">
      <c r="A139" s="7" t="s">
        <v>47</v>
      </c>
      <c r="B139" s="21" t="s">
        <v>306</v>
      </c>
      <c r="C139" s="8" t="s">
        <v>219</v>
      </c>
      <c r="D139" s="1" t="s">
        <v>53</v>
      </c>
      <c r="E139" s="1" t="s">
        <v>53</v>
      </c>
      <c r="F139" s="1" t="s">
        <v>53</v>
      </c>
      <c r="G139" s="1" t="s">
        <v>53</v>
      </c>
      <c r="H139" s="1" t="s">
        <v>53</v>
      </c>
      <c r="I139" s="1" t="s">
        <v>53</v>
      </c>
      <c r="J139" s="1" t="s">
        <v>53</v>
      </c>
      <c r="K139" s="1" t="s">
        <v>53</v>
      </c>
    </row>
    <row r="140" spans="1:11" s="11" customFormat="1" ht="12.75" x14ac:dyDescent="0.2">
      <c r="A140" s="7" t="s">
        <v>48</v>
      </c>
      <c r="B140" s="18" t="s">
        <v>37</v>
      </c>
      <c r="C140" s="8" t="s">
        <v>53</v>
      </c>
      <c r="D140" s="1">
        <f t="shared" ref="D140:K140" si="16">SUM(D141:D160)</f>
        <v>0</v>
      </c>
      <c r="E140" s="1">
        <f t="shared" si="16"/>
        <v>0</v>
      </c>
      <c r="F140" s="1">
        <f t="shared" si="16"/>
        <v>0</v>
      </c>
      <c r="G140" s="1">
        <f t="shared" si="16"/>
        <v>0</v>
      </c>
      <c r="H140" s="1">
        <f t="shared" si="16"/>
        <v>0</v>
      </c>
      <c r="I140" s="1">
        <f t="shared" si="16"/>
        <v>0</v>
      </c>
      <c r="J140" s="1">
        <f t="shared" si="16"/>
        <v>0</v>
      </c>
      <c r="K140" s="1">
        <f t="shared" si="16"/>
        <v>12.48890611</v>
      </c>
    </row>
    <row r="141" spans="1:11" s="11" customFormat="1" ht="12.75" x14ac:dyDescent="0.2">
      <c r="A141" s="7" t="s">
        <v>48</v>
      </c>
      <c r="B141" s="26" t="s">
        <v>194</v>
      </c>
      <c r="C141" s="8" t="s">
        <v>223</v>
      </c>
      <c r="D141" s="1" t="s">
        <v>53</v>
      </c>
      <c r="E141" s="1" t="s">
        <v>53</v>
      </c>
      <c r="F141" s="1" t="s">
        <v>53</v>
      </c>
      <c r="G141" s="1" t="s">
        <v>53</v>
      </c>
      <c r="H141" s="1" t="s">
        <v>53</v>
      </c>
      <c r="I141" s="1" t="s">
        <v>53</v>
      </c>
      <c r="J141" s="1" t="s">
        <v>53</v>
      </c>
      <c r="K141" s="1" t="s">
        <v>53</v>
      </c>
    </row>
    <row r="142" spans="1:11" s="11" customFormat="1" ht="12.75" x14ac:dyDescent="0.2">
      <c r="A142" s="7" t="s">
        <v>48</v>
      </c>
      <c r="B142" s="26" t="s">
        <v>195</v>
      </c>
      <c r="C142" s="8" t="s">
        <v>224</v>
      </c>
      <c r="D142" s="1" t="s">
        <v>53</v>
      </c>
      <c r="E142" s="1" t="s">
        <v>53</v>
      </c>
      <c r="F142" s="1" t="s">
        <v>53</v>
      </c>
      <c r="G142" s="1" t="s">
        <v>53</v>
      </c>
      <c r="H142" s="1" t="s">
        <v>53</v>
      </c>
      <c r="I142" s="1" t="s">
        <v>53</v>
      </c>
      <c r="J142" s="1" t="s">
        <v>53</v>
      </c>
      <c r="K142" s="1" t="s">
        <v>53</v>
      </c>
    </row>
    <row r="143" spans="1:11" s="11" customFormat="1" ht="12.75" x14ac:dyDescent="0.2">
      <c r="A143" s="7" t="s">
        <v>48</v>
      </c>
      <c r="B143" s="13" t="s">
        <v>196</v>
      </c>
      <c r="C143" s="8" t="s">
        <v>225</v>
      </c>
      <c r="D143" s="1" t="s">
        <v>53</v>
      </c>
      <c r="E143" s="1" t="s">
        <v>53</v>
      </c>
      <c r="F143" s="1" t="s">
        <v>53</v>
      </c>
      <c r="G143" s="1" t="s">
        <v>53</v>
      </c>
      <c r="H143" s="1" t="s">
        <v>53</v>
      </c>
      <c r="I143" s="1" t="s">
        <v>53</v>
      </c>
      <c r="J143" s="1" t="s">
        <v>53</v>
      </c>
      <c r="K143" s="1" t="s">
        <v>53</v>
      </c>
    </row>
    <row r="144" spans="1:11" s="11" customFormat="1" ht="12.75" x14ac:dyDescent="0.2">
      <c r="A144" s="7" t="s">
        <v>48</v>
      </c>
      <c r="B144" s="13" t="s">
        <v>197</v>
      </c>
      <c r="C144" s="8" t="s">
        <v>226</v>
      </c>
      <c r="D144" s="1" t="s">
        <v>53</v>
      </c>
      <c r="E144" s="1" t="s">
        <v>53</v>
      </c>
      <c r="F144" s="1" t="s">
        <v>53</v>
      </c>
      <c r="G144" s="1" t="s">
        <v>53</v>
      </c>
      <c r="H144" s="1" t="s">
        <v>53</v>
      </c>
      <c r="I144" s="1" t="s">
        <v>53</v>
      </c>
      <c r="J144" s="1" t="s">
        <v>53</v>
      </c>
      <c r="K144" s="1" t="s">
        <v>53</v>
      </c>
    </row>
    <row r="145" spans="1:11" s="11" customFormat="1" ht="12.75" x14ac:dyDescent="0.2">
      <c r="A145" s="7" t="s">
        <v>48</v>
      </c>
      <c r="B145" s="21" t="s">
        <v>303</v>
      </c>
      <c r="C145" s="8" t="s">
        <v>297</v>
      </c>
      <c r="D145" s="1" t="s">
        <v>53</v>
      </c>
      <c r="E145" s="1" t="s">
        <v>53</v>
      </c>
      <c r="F145" s="1" t="s">
        <v>53</v>
      </c>
      <c r="G145" s="1" t="s">
        <v>53</v>
      </c>
      <c r="H145" s="1" t="s">
        <v>53</v>
      </c>
      <c r="I145" s="1" t="s">
        <v>53</v>
      </c>
      <c r="J145" s="1" t="s">
        <v>53</v>
      </c>
      <c r="K145" s="2">
        <v>0.28634351000000002</v>
      </c>
    </row>
    <row r="146" spans="1:11" s="11" customFormat="1" ht="25.5" x14ac:dyDescent="0.2">
      <c r="A146" s="7" t="s">
        <v>48</v>
      </c>
      <c r="B146" s="21" t="s">
        <v>304</v>
      </c>
      <c r="C146" s="8" t="s">
        <v>298</v>
      </c>
      <c r="D146" s="1" t="s">
        <v>53</v>
      </c>
      <c r="E146" s="1" t="s">
        <v>53</v>
      </c>
      <c r="F146" s="1" t="s">
        <v>53</v>
      </c>
      <c r="G146" s="1" t="s">
        <v>53</v>
      </c>
      <c r="H146" s="1" t="s">
        <v>53</v>
      </c>
      <c r="I146" s="1" t="s">
        <v>53</v>
      </c>
      <c r="J146" s="1" t="s">
        <v>53</v>
      </c>
      <c r="K146" s="2">
        <v>3.2209210000000002E-2</v>
      </c>
    </row>
    <row r="147" spans="1:11" s="11" customFormat="1" ht="12.75" x14ac:dyDescent="0.2">
      <c r="A147" s="7" t="s">
        <v>48</v>
      </c>
      <c r="B147" s="21" t="s">
        <v>305</v>
      </c>
      <c r="C147" s="8" t="s">
        <v>299</v>
      </c>
      <c r="D147" s="1" t="s">
        <v>53</v>
      </c>
      <c r="E147" s="1" t="s">
        <v>53</v>
      </c>
      <c r="F147" s="1" t="s">
        <v>53</v>
      </c>
      <c r="G147" s="1" t="s">
        <v>53</v>
      </c>
      <c r="H147" s="1" t="s">
        <v>53</v>
      </c>
      <c r="I147" s="1" t="s">
        <v>53</v>
      </c>
      <c r="J147" s="1" t="s">
        <v>53</v>
      </c>
      <c r="K147" s="2">
        <v>0.21780638999999999</v>
      </c>
    </row>
    <row r="148" spans="1:11" s="11" customFormat="1" ht="12.75" x14ac:dyDescent="0.2">
      <c r="A148" s="7" t="s">
        <v>48</v>
      </c>
      <c r="B148" s="13" t="s">
        <v>198</v>
      </c>
      <c r="C148" s="8" t="s">
        <v>227</v>
      </c>
      <c r="D148" s="1" t="s">
        <v>53</v>
      </c>
      <c r="E148" s="1" t="s">
        <v>53</v>
      </c>
      <c r="F148" s="1" t="s">
        <v>53</v>
      </c>
      <c r="G148" s="1" t="s">
        <v>53</v>
      </c>
      <c r="H148" s="1" t="s">
        <v>53</v>
      </c>
      <c r="I148" s="1" t="s">
        <v>53</v>
      </c>
      <c r="J148" s="1" t="s">
        <v>53</v>
      </c>
      <c r="K148" s="1" t="s">
        <v>53</v>
      </c>
    </row>
    <row r="149" spans="1:11" s="11" customFormat="1" ht="12.75" x14ac:dyDescent="0.2">
      <c r="A149" s="7" t="s">
        <v>48</v>
      </c>
      <c r="B149" s="24" t="s">
        <v>275</v>
      </c>
      <c r="C149" s="8" t="s">
        <v>228</v>
      </c>
      <c r="D149" s="1" t="s">
        <v>53</v>
      </c>
      <c r="E149" s="1" t="s">
        <v>53</v>
      </c>
      <c r="F149" s="1" t="s">
        <v>53</v>
      </c>
      <c r="G149" s="1" t="s">
        <v>53</v>
      </c>
      <c r="H149" s="1" t="s">
        <v>53</v>
      </c>
      <c r="I149" s="1" t="s">
        <v>53</v>
      </c>
      <c r="J149" s="1" t="s">
        <v>53</v>
      </c>
      <c r="K149" s="2">
        <v>0.19</v>
      </c>
    </row>
    <row r="150" spans="1:11" s="11" customFormat="1" ht="12.75" x14ac:dyDescent="0.2">
      <c r="A150" s="7" t="s">
        <v>48</v>
      </c>
      <c r="B150" s="24" t="s">
        <v>276</v>
      </c>
      <c r="C150" s="8" t="s">
        <v>229</v>
      </c>
      <c r="D150" s="1" t="s">
        <v>53</v>
      </c>
      <c r="E150" s="1" t="s">
        <v>53</v>
      </c>
      <c r="F150" s="1" t="s">
        <v>53</v>
      </c>
      <c r="G150" s="1" t="s">
        <v>53</v>
      </c>
      <c r="H150" s="1" t="s">
        <v>53</v>
      </c>
      <c r="I150" s="1" t="s">
        <v>53</v>
      </c>
      <c r="J150" s="1" t="s">
        <v>53</v>
      </c>
      <c r="K150" s="2">
        <v>0.11007</v>
      </c>
    </row>
    <row r="151" spans="1:11" s="11" customFormat="1" ht="12.75" x14ac:dyDescent="0.2">
      <c r="A151" s="7" t="s">
        <v>48</v>
      </c>
      <c r="B151" s="24" t="s">
        <v>277</v>
      </c>
      <c r="C151" s="8" t="s">
        <v>230</v>
      </c>
      <c r="D151" s="1" t="s">
        <v>53</v>
      </c>
      <c r="E151" s="1" t="s">
        <v>53</v>
      </c>
      <c r="F151" s="1" t="s">
        <v>53</v>
      </c>
      <c r="G151" s="1" t="s">
        <v>53</v>
      </c>
      <c r="H151" s="1" t="s">
        <v>53</v>
      </c>
      <c r="I151" s="1" t="s">
        <v>53</v>
      </c>
      <c r="J151" s="1" t="s">
        <v>53</v>
      </c>
      <c r="K151" s="2">
        <v>4</v>
      </c>
    </row>
    <row r="152" spans="1:11" s="11" customFormat="1" ht="12.75" x14ac:dyDescent="0.2">
      <c r="A152" s="7" t="s">
        <v>48</v>
      </c>
      <c r="B152" s="24" t="s">
        <v>278</v>
      </c>
      <c r="C152" s="8" t="s">
        <v>231</v>
      </c>
      <c r="D152" s="1" t="s">
        <v>53</v>
      </c>
      <c r="E152" s="1" t="s">
        <v>53</v>
      </c>
      <c r="F152" s="1" t="s">
        <v>53</v>
      </c>
      <c r="G152" s="1" t="s">
        <v>53</v>
      </c>
      <c r="H152" s="1" t="s">
        <v>53</v>
      </c>
      <c r="I152" s="1" t="s">
        <v>53</v>
      </c>
      <c r="J152" s="1" t="s">
        <v>53</v>
      </c>
      <c r="K152" s="1" t="s">
        <v>53</v>
      </c>
    </row>
    <row r="153" spans="1:11" s="11" customFormat="1" ht="12.75" x14ac:dyDescent="0.2">
      <c r="A153" s="7" t="s">
        <v>48</v>
      </c>
      <c r="B153" s="24" t="s">
        <v>279</v>
      </c>
      <c r="C153" s="8" t="s">
        <v>284</v>
      </c>
      <c r="D153" s="1" t="s">
        <v>53</v>
      </c>
      <c r="E153" s="1" t="s">
        <v>53</v>
      </c>
      <c r="F153" s="1" t="s">
        <v>53</v>
      </c>
      <c r="G153" s="1" t="s">
        <v>53</v>
      </c>
      <c r="H153" s="1" t="s">
        <v>53</v>
      </c>
      <c r="I153" s="1" t="s">
        <v>53</v>
      </c>
      <c r="J153" s="1" t="s">
        <v>53</v>
      </c>
      <c r="K153" s="2">
        <v>1.6</v>
      </c>
    </row>
    <row r="154" spans="1:11" s="11" customFormat="1" ht="12.75" x14ac:dyDescent="0.2">
      <c r="A154" s="7" t="s">
        <v>48</v>
      </c>
      <c r="B154" s="24" t="s">
        <v>280</v>
      </c>
      <c r="C154" s="8" t="s">
        <v>285</v>
      </c>
      <c r="D154" s="1" t="s">
        <v>53</v>
      </c>
      <c r="E154" s="1" t="s">
        <v>53</v>
      </c>
      <c r="F154" s="1" t="s">
        <v>53</v>
      </c>
      <c r="G154" s="1" t="s">
        <v>53</v>
      </c>
      <c r="H154" s="1" t="s">
        <v>53</v>
      </c>
      <c r="I154" s="1" t="s">
        <v>53</v>
      </c>
      <c r="J154" s="1" t="s">
        <v>53</v>
      </c>
      <c r="K154" s="1" t="s">
        <v>53</v>
      </c>
    </row>
    <row r="155" spans="1:11" s="11" customFormat="1" ht="12.75" x14ac:dyDescent="0.2">
      <c r="A155" s="7" t="s">
        <v>48</v>
      </c>
      <c r="B155" s="24" t="s">
        <v>281</v>
      </c>
      <c r="C155" s="8" t="s">
        <v>286</v>
      </c>
      <c r="D155" s="1" t="s">
        <v>53</v>
      </c>
      <c r="E155" s="1" t="s">
        <v>53</v>
      </c>
      <c r="F155" s="1" t="s">
        <v>53</v>
      </c>
      <c r="G155" s="1" t="s">
        <v>53</v>
      </c>
      <c r="H155" s="1" t="s">
        <v>53</v>
      </c>
      <c r="I155" s="1" t="s">
        <v>53</v>
      </c>
      <c r="J155" s="1" t="s">
        <v>53</v>
      </c>
      <c r="K155" s="2">
        <v>1.3</v>
      </c>
    </row>
    <row r="156" spans="1:11" s="11" customFormat="1" ht="12.75" x14ac:dyDescent="0.2">
      <c r="A156" s="7" t="s">
        <v>48</v>
      </c>
      <c r="B156" s="21" t="s">
        <v>282</v>
      </c>
      <c r="C156" s="8" t="s">
        <v>287</v>
      </c>
      <c r="D156" s="1" t="s">
        <v>53</v>
      </c>
      <c r="E156" s="1" t="s">
        <v>53</v>
      </c>
      <c r="F156" s="1" t="s">
        <v>53</v>
      </c>
      <c r="G156" s="1" t="s">
        <v>53</v>
      </c>
      <c r="H156" s="1" t="s">
        <v>53</v>
      </c>
      <c r="I156" s="1" t="s">
        <v>53</v>
      </c>
      <c r="J156" s="1" t="s">
        <v>53</v>
      </c>
      <c r="K156" s="1" t="s">
        <v>53</v>
      </c>
    </row>
    <row r="157" spans="1:11" s="11" customFormat="1" ht="12.75" x14ac:dyDescent="0.2">
      <c r="A157" s="7" t="s">
        <v>48</v>
      </c>
      <c r="B157" s="21" t="s">
        <v>283</v>
      </c>
      <c r="C157" s="8" t="s">
        <v>288</v>
      </c>
      <c r="D157" s="1" t="s">
        <v>53</v>
      </c>
      <c r="E157" s="1" t="s">
        <v>53</v>
      </c>
      <c r="F157" s="1" t="s">
        <v>53</v>
      </c>
      <c r="G157" s="1" t="s">
        <v>53</v>
      </c>
      <c r="H157" s="1" t="s">
        <v>53</v>
      </c>
      <c r="I157" s="1" t="s">
        <v>53</v>
      </c>
      <c r="J157" s="1" t="s">
        <v>53</v>
      </c>
      <c r="K157" s="1" t="s">
        <v>53</v>
      </c>
    </row>
    <row r="158" spans="1:11" ht="25.5" x14ac:dyDescent="0.2">
      <c r="A158" s="7" t="s">
        <v>48</v>
      </c>
      <c r="B158" s="21" t="s">
        <v>289</v>
      </c>
      <c r="C158" s="8" t="s">
        <v>291</v>
      </c>
      <c r="D158" s="1" t="s">
        <v>53</v>
      </c>
      <c r="E158" s="1" t="s">
        <v>53</v>
      </c>
      <c r="F158" s="1" t="s">
        <v>53</v>
      </c>
      <c r="G158" s="1" t="s">
        <v>53</v>
      </c>
      <c r="H158" s="1" t="s">
        <v>53</v>
      </c>
      <c r="I158" s="1" t="s">
        <v>53</v>
      </c>
      <c r="J158" s="1" t="s">
        <v>53</v>
      </c>
      <c r="K158" s="1">
        <v>2</v>
      </c>
    </row>
    <row r="159" spans="1:11" x14ac:dyDescent="0.2">
      <c r="A159" s="7" t="s">
        <v>48</v>
      </c>
      <c r="B159" s="21" t="s">
        <v>290</v>
      </c>
      <c r="C159" s="8" t="s">
        <v>292</v>
      </c>
      <c r="D159" s="1" t="s">
        <v>53</v>
      </c>
      <c r="E159" s="1" t="s">
        <v>53</v>
      </c>
      <c r="F159" s="1" t="s">
        <v>53</v>
      </c>
      <c r="G159" s="1" t="s">
        <v>53</v>
      </c>
      <c r="H159" s="1" t="s">
        <v>53</v>
      </c>
      <c r="I159" s="1" t="s">
        <v>53</v>
      </c>
      <c r="J159" s="1" t="s">
        <v>53</v>
      </c>
      <c r="K159" s="1">
        <v>2.5587209999999998</v>
      </c>
    </row>
    <row r="160" spans="1:11" s="11" customFormat="1" ht="25.5" x14ac:dyDescent="0.2">
      <c r="A160" s="7" t="s">
        <v>48</v>
      </c>
      <c r="B160" s="21" t="s">
        <v>311</v>
      </c>
      <c r="C160" s="8" t="s">
        <v>312</v>
      </c>
      <c r="D160" s="1" t="s">
        <v>53</v>
      </c>
      <c r="E160" s="1" t="s">
        <v>53</v>
      </c>
      <c r="F160" s="1" t="s">
        <v>53</v>
      </c>
      <c r="G160" s="1" t="s">
        <v>53</v>
      </c>
      <c r="H160" s="1" t="s">
        <v>53</v>
      </c>
      <c r="I160" s="1" t="s">
        <v>53</v>
      </c>
      <c r="J160" s="1" t="s">
        <v>53</v>
      </c>
      <c r="K160" s="1">
        <v>0.19375600000000001</v>
      </c>
    </row>
  </sheetData>
  <mergeCells count="14">
    <mergeCell ref="D9:E9"/>
    <mergeCell ref="D8:K8"/>
    <mergeCell ref="J9:K9"/>
    <mergeCell ref="F9:I9"/>
    <mergeCell ref="A1:K1"/>
    <mergeCell ref="C8:C10"/>
    <mergeCell ref="A5:I5"/>
    <mergeCell ref="A4:I4"/>
    <mergeCell ref="A3:K3"/>
    <mergeCell ref="A2:K2"/>
    <mergeCell ref="A7:I7"/>
    <mergeCell ref="A6:I6"/>
    <mergeCell ref="B8:B10"/>
    <mergeCell ref="A8:A10"/>
  </mergeCells>
  <phoneticPr fontId="0" type="noConversion"/>
  <pageMargins left="0.39370078740157483" right="0.39370078740157483" top="0.39370078740157483" bottom="0.39370078740157483" header="0.31496062992125984" footer="0.31496062992125984"/>
  <pageSetup paperSize="8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Лист1!sub_1001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2019-11-19T10:22:46Z</dcterms:modified>
</cp:coreProperties>
</file>