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 activeTab="1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Отчет!$A$1:$K$15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12" i="3" l="1"/>
  <c r="C7" i="3" s="1"/>
  <c r="C14" i="3" s="1"/>
  <c r="C10" i="3"/>
  <c r="H15" i="4"/>
  <c r="H14" i="4"/>
  <c r="H13" i="4"/>
  <c r="H12" i="4"/>
  <c r="H11" i="4"/>
  <c r="H10" i="4"/>
  <c r="H9" i="4"/>
  <c r="H8" i="4"/>
  <c r="H7" i="4"/>
  <c r="G7" i="4" l="1"/>
</calcChain>
</file>

<file path=xl/sharedStrings.xml><?xml version="1.0" encoding="utf-8"?>
<sst xmlns="http://schemas.openxmlformats.org/spreadsheetml/2006/main" count="93" uniqueCount="83">
  <si>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</si>
  <si>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</si>
  <si>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</si>
  <si>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</si>
  <si>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</si>
  <si>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</si>
  <si>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</si>
  <si>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</si>
  <si>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</si>
  <si>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</si>
  <si>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</si>
  <si>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</si>
  <si>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</si>
  <si>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</si>
  <si>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</si>
  <si>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</si>
  <si>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</si>
  <si>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</si>
  <si>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</si>
  <si>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</si>
  <si>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</si>
  <si>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</si>
  <si>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</si>
  <si>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</si>
  <si>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</si>
  <si>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</si>
  <si>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</si>
  <si>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</si>
  <si>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</si>
  <si>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</si>
  <si>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</si>
  <si>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</si>
  <si>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</si>
  <si>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</si>
  <si>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</si>
  <si>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</si>
  <si>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</si>
  <si>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</si>
  <si>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</si>
  <si>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</si>
  <si>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</si>
  <si>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</si>
  <si>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</si>
  <si>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</si>
  <si>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</si>
  <si>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</si>
  <si>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</si>
  <si>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</si>
  <si>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</si>
  <si>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</si>
  <si>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</si>
  <si>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</si>
  <si>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</si>
  <si>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</si>
  <si>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</si>
  <si>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</si>
  <si>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</si>
  <si>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</si>
  <si>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</si>
  <si>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</si>
  <si>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</si>
  <si>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</si>
  <si>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</si>
  <si>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</si>
  <si>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</si>
  <si>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</si>
  <si>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</si>
  <si>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</si>
  <si>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</si>
  <si>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Реконструкция объекта капитального строительства</t>
  </si>
  <si>
    <t>нд</t>
  </si>
  <si>
    <t>Замена 22 масляных выключателей</t>
  </si>
  <si>
    <t>Замена масляных выключателей на вакуумные выключатели в РП</t>
  </si>
  <si>
    <t>Замена масляных выключателей-  6,3% реализация инвестиционной программы 2021 года</t>
  </si>
  <si>
    <t>РП Обуховский, Выключатель вакуумный BB TEL 10/630- 1 шт., ул. Чернышевского/Обуховский пер.</t>
  </si>
  <si>
    <t>РП МОСТ, Выключатель вакуумный BB TEL 10/630- 1 шт., ул. Посадского/ ул. Хвесина</t>
  </si>
  <si>
    <t>РП Ипподромный Вакуумный выключатель 10/20/800/210 - 3 шт, ул. Ипподромная, 12-16</t>
  </si>
  <si>
    <t>РП Крекинг Вакуумный выключатель 10/20/800/210 - 1 шт, 1-й Акмолинский пр-д, 16</t>
  </si>
  <si>
    <t>РП Самолет Вакуумный выключатель 10/20/800/210 - 3 шт, пр-т Энтузиастов/ ул. Кавказская</t>
  </si>
  <si>
    <t>РП Строймаш Вакуумный выключатель 10/20/630/210 - 2 шт, 2-ая Садовая/ ул. Маркса</t>
  </si>
  <si>
    <t>РП 608 Вакуумный выключатель 10/20/800/210 - 1 шт,ул. Посадского и ул. Астраханская</t>
  </si>
  <si>
    <t>РП Сокурский Вакуумный выключатель 10/20/800/210 - 1 шт,,Вольский тракт угол ул. Тархова</t>
  </si>
  <si>
    <t>РП Солнечный Вакуумный выключатель 10/20/630/210 - 2 шт, ул. Батавина угол ул. Топольчанская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</si>
</sst>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14" fillId="0" borderId="8" xfId="0" applyFont="1" applyFill="1" applyBorder="1" applyAlignment="1">
      <alignment horizontal="center" vertical="top" wrapText="1" shrinkToFit="1"/>
    </xf>
    <xf numFmtId="0" fontId="14" fillId="0" borderId="9" xfId="0" applyFont="1" applyFill="1" applyBorder="1" applyAlignment="1">
      <alignment horizontal="center" vertical="top" wrapText="1" shrinkToFit="1"/>
    </xf>
    <xf numFmtId="0" fontId="14" fillId="0" borderId="10" xfId="0" applyFont="1" applyFill="1" applyBorder="1" applyAlignment="1">
      <alignment horizontal="center" vertical="top" wrapText="1" shrinkToFit="1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7" fontId="7" fillId="0" borderId="1" xfId="1" applyNumberFormat="1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zoomScale="85" zoomScaleNormal="85" zoomScaleSheetLayoutView="100" workbookViewId="0">
      <selection activeCell="B3" sqref="B3:E3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49" t="s">
        <v>0</v>
      </c>
      <c r="B1" s="49"/>
      <c r="C1" s="49"/>
      <c r="D1" s="49"/>
      <c r="E1" s="49"/>
    </row>
    <row r="3" spans="1:9" ht="25.5" x14ac:dyDescent="0.25">
      <c r="A3" s="34" t="s">
        <v>1</v>
      </c>
      <c r="B3" s="80" t="s">
        <v>72</v>
      </c>
      <c r="C3" s="50"/>
      <c r="D3" s="50"/>
      <c r="E3" s="51"/>
    </row>
    <row r="4" spans="1:9" x14ac:dyDescent="0.25">
      <c r="A4" s="34" t="s">
        <v>2</v>
      </c>
      <c r="B4" s="46"/>
      <c r="C4" s="47"/>
      <c r="D4" s="47"/>
      <c r="E4" s="48"/>
    </row>
    <row r="5" spans="1:9" x14ac:dyDescent="0.25">
      <c r="A5" s="34" t="s">
        <v>3</v>
      </c>
      <c r="B5" s="52" t="s">
        <v>68</v>
      </c>
      <c r="C5" s="53"/>
      <c r="D5" s="53"/>
      <c r="E5" s="54"/>
    </row>
    <row r="6" spans="1:9" x14ac:dyDescent="0.25">
      <c r="A6" s="34" t="s">
        <v>4</v>
      </c>
      <c r="B6" s="52" t="s">
        <v>71</v>
      </c>
      <c r="C6" s="53"/>
      <c r="D6" s="53"/>
      <c r="E6" s="54"/>
      <c r="I6" s="31"/>
    </row>
    <row r="7" spans="1:9" x14ac:dyDescent="0.25">
      <c r="A7" s="35" t="s">
        <v>5</v>
      </c>
      <c r="B7" s="36" t="s">
        <v>66</v>
      </c>
      <c r="C7" s="32">
        <v>44305</v>
      </c>
      <c r="D7" s="33" t="s">
        <v>67</v>
      </c>
      <c r="E7" s="39">
        <v>44561</v>
      </c>
    </row>
    <row r="8" spans="1:9" ht="38.25" x14ac:dyDescent="0.25">
      <c r="A8" s="34" t="s">
        <v>6</v>
      </c>
      <c r="B8" s="55" t="s">
        <v>69</v>
      </c>
      <c r="C8" s="62"/>
      <c r="D8" s="62"/>
      <c r="E8" s="63"/>
    </row>
    <row r="9" spans="1:9" ht="25.5" x14ac:dyDescent="0.25">
      <c r="A9" s="34" t="s">
        <v>23</v>
      </c>
      <c r="B9" s="74"/>
      <c r="C9" s="75"/>
      <c r="D9" s="75"/>
      <c r="E9" s="76"/>
    </row>
    <row r="10" spans="1:9" ht="51" x14ac:dyDescent="0.25">
      <c r="A10" s="34" t="s">
        <v>24</v>
      </c>
      <c r="B10" s="77" t="s">
        <v>73</v>
      </c>
      <c r="C10" s="78"/>
      <c r="D10" s="78"/>
      <c r="E10" s="79"/>
    </row>
    <row r="11" spans="1:9" ht="63.75" x14ac:dyDescent="0.25">
      <c r="A11" s="34" t="s">
        <v>22</v>
      </c>
      <c r="B11" s="74"/>
      <c r="C11" s="75"/>
      <c r="D11" s="75"/>
      <c r="E11" s="76"/>
    </row>
    <row r="12" spans="1:9" ht="25.5" x14ac:dyDescent="0.25">
      <c r="A12" s="34" t="s">
        <v>25</v>
      </c>
      <c r="B12" s="74"/>
      <c r="C12" s="75"/>
      <c r="D12" s="75"/>
      <c r="E12" s="76"/>
    </row>
    <row r="13" spans="1:9" ht="63.75" x14ac:dyDescent="0.25">
      <c r="A13" s="37" t="s">
        <v>26</v>
      </c>
      <c r="B13" s="74"/>
      <c r="C13" s="75"/>
      <c r="D13" s="75"/>
      <c r="E13" s="76"/>
    </row>
    <row r="14" spans="1:9" ht="63.75" x14ac:dyDescent="0.25">
      <c r="A14" s="37" t="s">
        <v>27</v>
      </c>
      <c r="B14" s="74"/>
      <c r="C14" s="75"/>
      <c r="D14" s="75"/>
      <c r="E14" s="76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tabSelected="1" view="pageBreakPreview" zoomScale="85" zoomScaleNormal="100" zoomScaleSheetLayoutView="85" workbookViewId="0">
      <selection activeCell="K16" sqref="K16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56" t="s">
        <v>28</v>
      </c>
      <c r="B1" s="56"/>
      <c r="C1" s="56"/>
      <c r="D1" s="56"/>
    </row>
    <row r="3" spans="1:4" x14ac:dyDescent="0.25">
      <c r="A3" s="57" t="s">
        <v>29</v>
      </c>
      <c r="B3" s="57"/>
      <c r="C3" s="9" t="s">
        <v>72</v>
      </c>
      <c r="D3" s="9"/>
    </row>
    <row r="4" spans="1:4" x14ac:dyDescent="0.25">
      <c r="A4" s="42"/>
      <c r="B4" s="42"/>
      <c r="C4" s="10"/>
      <c r="D4" s="10"/>
    </row>
    <row r="5" spans="1:4" x14ac:dyDescent="0.25">
      <c r="A5" s="57" t="s">
        <v>30</v>
      </c>
      <c r="B5" s="57"/>
      <c r="C5" s="38">
        <v>44305</v>
      </c>
      <c r="D5" s="38">
        <v>44560</v>
      </c>
    </row>
    <row r="6" spans="1:4" x14ac:dyDescent="0.25">
      <c r="A6" s="42"/>
      <c r="B6" s="42"/>
      <c r="C6" s="10"/>
      <c r="D6" s="10"/>
    </row>
    <row r="7" spans="1:4" x14ac:dyDescent="0.25">
      <c r="A7" s="57" t="s">
        <v>31</v>
      </c>
      <c r="B7" s="57"/>
      <c r="C7" s="11">
        <f>C10+C12</f>
        <v>17.637950087999997</v>
      </c>
      <c r="D7" s="10" t="s">
        <v>32</v>
      </c>
    </row>
    <row r="8" spans="1:4" x14ac:dyDescent="0.25">
      <c r="A8" s="42"/>
      <c r="B8" s="42"/>
      <c r="C8" s="12"/>
      <c r="D8" s="10"/>
    </row>
    <row r="9" spans="1:4" x14ac:dyDescent="0.25">
      <c r="A9" s="57" t="s">
        <v>33</v>
      </c>
      <c r="B9" s="57"/>
      <c r="C9" s="12"/>
      <c r="D9" s="10"/>
    </row>
    <row r="10" spans="1:4" x14ac:dyDescent="0.25">
      <c r="A10" s="42" t="s">
        <v>34</v>
      </c>
      <c r="B10" s="42"/>
      <c r="C10" s="11">
        <f>SUM(Отчет!I7:I15)</f>
        <v>0.70610128799999994</v>
      </c>
      <c r="D10" s="38">
        <v>44286</v>
      </c>
    </row>
    <row r="11" spans="1:4" ht="10.5" customHeight="1" x14ac:dyDescent="0.25">
      <c r="A11" s="42"/>
      <c r="B11" s="42"/>
      <c r="C11" s="13" t="s">
        <v>35</v>
      </c>
      <c r="D11" s="14" t="s">
        <v>36</v>
      </c>
    </row>
    <row r="12" spans="1:4" x14ac:dyDescent="0.25">
      <c r="A12" s="42" t="s">
        <v>37</v>
      </c>
      <c r="B12" s="42"/>
      <c r="C12" s="11">
        <f>SUM(Отчет!J7:J15)</f>
        <v>16.931848799999997</v>
      </c>
      <c r="D12" s="38">
        <v>44560</v>
      </c>
    </row>
    <row r="13" spans="1:4" ht="9" customHeight="1" x14ac:dyDescent="0.25">
      <c r="A13" s="42"/>
      <c r="B13" s="42"/>
      <c r="C13" s="13" t="s">
        <v>35</v>
      </c>
      <c r="D13" s="14" t="s">
        <v>36</v>
      </c>
    </row>
    <row r="14" spans="1:4" x14ac:dyDescent="0.25">
      <c r="A14" s="57" t="s">
        <v>16</v>
      </c>
      <c r="B14" s="57"/>
      <c r="C14" s="11">
        <f>C7</f>
        <v>17.637950087999997</v>
      </c>
      <c r="D14" s="38">
        <v>44560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69" t="s">
        <v>38</v>
      </c>
      <c r="B17" s="66" t="s">
        <v>39</v>
      </c>
      <c r="C17" s="64" t="s">
        <v>40</v>
      </c>
      <c r="D17" s="65"/>
    </row>
    <row r="18" spans="1:11" x14ac:dyDescent="0.25">
      <c r="A18" s="70"/>
      <c r="B18" s="67"/>
      <c r="C18" s="43" t="s">
        <v>41</v>
      </c>
      <c r="D18" s="17" t="s">
        <v>42</v>
      </c>
    </row>
    <row r="19" spans="1:11" ht="24.75" customHeight="1" x14ac:dyDescent="0.25">
      <c r="A19" s="71"/>
      <c r="B19" s="68"/>
      <c r="C19" s="43" t="s">
        <v>43</v>
      </c>
      <c r="D19" s="43" t="s">
        <v>43</v>
      </c>
    </row>
    <row r="20" spans="1:11" x14ac:dyDescent="0.25">
      <c r="A20" s="43">
        <v>1</v>
      </c>
      <c r="B20" s="43">
        <v>2</v>
      </c>
      <c r="C20" s="43">
        <v>3</v>
      </c>
      <c r="D20" s="43">
        <v>4</v>
      </c>
    </row>
    <row r="21" spans="1:11" x14ac:dyDescent="0.25">
      <c r="A21" s="43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58"/>
      <c r="D22" s="59"/>
    </row>
    <row r="23" spans="1:11" x14ac:dyDescent="0.25">
      <c r="A23" s="20" t="s">
        <v>47</v>
      </c>
      <c r="B23" s="21" t="s">
        <v>48</v>
      </c>
      <c r="C23" s="58"/>
      <c r="D23" s="59"/>
    </row>
    <row r="24" spans="1:11" ht="25.5" x14ac:dyDescent="0.25">
      <c r="A24" s="22" t="s">
        <v>49</v>
      </c>
      <c r="B24" s="21" t="s">
        <v>50</v>
      </c>
      <c r="C24" s="29">
        <v>44305</v>
      </c>
      <c r="D24" s="29">
        <v>44357</v>
      </c>
    </row>
    <row r="25" spans="1:11" x14ac:dyDescent="0.25">
      <c r="A25" s="20" t="s">
        <v>51</v>
      </c>
      <c r="B25" s="21" t="s">
        <v>52</v>
      </c>
      <c r="C25" s="29">
        <v>44305</v>
      </c>
      <c r="D25" s="29">
        <v>44387</v>
      </c>
    </row>
    <row r="26" spans="1:11" x14ac:dyDescent="0.25">
      <c r="A26" s="23" t="s">
        <v>53</v>
      </c>
      <c r="B26" s="18" t="s">
        <v>54</v>
      </c>
      <c r="C26" s="29"/>
      <c r="D26" s="41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1">
        <v>44409</v>
      </c>
      <c r="D27" s="41">
        <v>44409</v>
      </c>
    </row>
    <row r="28" spans="1:11" ht="25.5" x14ac:dyDescent="0.25">
      <c r="A28" s="20" t="s">
        <v>57</v>
      </c>
      <c r="B28" s="21" t="s">
        <v>58</v>
      </c>
      <c r="C28" s="41">
        <v>44409</v>
      </c>
      <c r="D28" s="41">
        <v>44560</v>
      </c>
    </row>
    <row r="29" spans="1:11" x14ac:dyDescent="0.25">
      <c r="A29" s="23" t="s">
        <v>59</v>
      </c>
      <c r="B29" s="18" t="s">
        <v>60</v>
      </c>
      <c r="C29" s="41"/>
      <c r="D29" s="41"/>
    </row>
    <row r="30" spans="1:11" ht="38.25" x14ac:dyDescent="0.25">
      <c r="A30" s="20" t="s">
        <v>61</v>
      </c>
      <c r="B30" s="21" t="s">
        <v>62</v>
      </c>
      <c r="C30" s="72" t="s">
        <v>70</v>
      </c>
      <c r="D30" s="73"/>
    </row>
    <row r="31" spans="1:11" ht="25.5" x14ac:dyDescent="0.25">
      <c r="A31" s="20" t="s">
        <v>63</v>
      </c>
      <c r="B31" s="21" t="s">
        <v>64</v>
      </c>
      <c r="C31" s="38" t="s">
        <v>70</v>
      </c>
      <c r="D31" s="38" t="s">
        <v>70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15"/>
  <sheetViews>
    <sheetView view="pageBreakPreview" topLeftCell="A4" zoomScale="85" zoomScaleNormal="100" zoomScaleSheetLayoutView="85" workbookViewId="0">
      <selection activeCell="J10" sqref="J10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49" t="s">
        <v>65</v>
      </c>
      <c r="B2" s="49"/>
      <c r="C2" s="49"/>
      <c r="D2" s="49"/>
      <c r="E2" s="49"/>
      <c r="F2" s="49"/>
      <c r="G2" s="26" t="s">
        <v>72</v>
      </c>
      <c r="H2" s="27"/>
      <c r="I2" s="27"/>
      <c r="J2" s="27"/>
      <c r="K2" s="27"/>
    </row>
    <row r="3" spans="1:11" ht="15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K4" s="2" t="s">
        <v>11</v>
      </c>
    </row>
    <row r="5" spans="1:11" ht="24" customHeight="1" x14ac:dyDescent="0.2">
      <c r="A5" s="60" t="s">
        <v>13</v>
      </c>
      <c r="B5" s="61" t="s">
        <v>7</v>
      </c>
      <c r="C5" s="60" t="s">
        <v>19</v>
      </c>
      <c r="D5" s="60"/>
      <c r="E5" s="60" t="s">
        <v>18</v>
      </c>
      <c r="F5" s="60"/>
      <c r="G5" s="60" t="s">
        <v>8</v>
      </c>
      <c r="H5" s="60" t="s">
        <v>15</v>
      </c>
      <c r="I5" s="60"/>
      <c r="J5" s="60"/>
      <c r="K5" s="60" t="s">
        <v>16</v>
      </c>
    </row>
    <row r="6" spans="1:11" ht="25.5" x14ac:dyDescent="0.2">
      <c r="A6" s="60"/>
      <c r="B6" s="61"/>
      <c r="C6" s="5" t="s">
        <v>20</v>
      </c>
      <c r="D6" s="5" t="s">
        <v>21</v>
      </c>
      <c r="E6" s="44" t="s">
        <v>14</v>
      </c>
      <c r="F6" s="44" t="s">
        <v>17</v>
      </c>
      <c r="G6" s="60"/>
      <c r="H6" s="4" t="s">
        <v>12</v>
      </c>
      <c r="I6" s="4" t="s">
        <v>9</v>
      </c>
      <c r="J6" s="4" t="s">
        <v>10</v>
      </c>
      <c r="K6" s="60"/>
    </row>
    <row r="7" spans="1:11" ht="38.25" customHeight="1" x14ac:dyDescent="0.2">
      <c r="A7" s="45">
        <v>1</v>
      </c>
      <c r="B7" s="81" t="s">
        <v>74</v>
      </c>
      <c r="C7" s="83">
        <v>44256</v>
      </c>
      <c r="D7" s="83">
        <v>44317</v>
      </c>
      <c r="E7" s="84">
        <v>44287</v>
      </c>
      <c r="F7" s="84">
        <v>44561</v>
      </c>
      <c r="G7" s="85">
        <f>SUM(H7:H15)</f>
        <v>17.637950088</v>
      </c>
      <c r="H7" s="28">
        <f t="shared" ref="H7:H15" si="0">I7+J7</f>
        <v>0.98791671599999997</v>
      </c>
      <c r="I7" s="28">
        <v>3.0895115999999997E-2</v>
      </c>
      <c r="J7" s="28">
        <v>0.95702160000000003</v>
      </c>
      <c r="K7" s="28">
        <v>0</v>
      </c>
    </row>
    <row r="8" spans="1:11" ht="38.25" x14ac:dyDescent="0.2">
      <c r="A8" s="45">
        <v>2</v>
      </c>
      <c r="B8" s="81" t="s">
        <v>75</v>
      </c>
      <c r="C8" s="83"/>
      <c r="D8" s="83"/>
      <c r="E8" s="84"/>
      <c r="F8" s="84"/>
      <c r="G8" s="85"/>
      <c r="H8" s="28">
        <f t="shared" si="0"/>
        <v>0.97561140000000002</v>
      </c>
      <c r="I8" s="28">
        <v>3.07458E-2</v>
      </c>
      <c r="J8" s="28">
        <v>0.94486559999999997</v>
      </c>
      <c r="K8" s="28">
        <v>0</v>
      </c>
    </row>
    <row r="9" spans="1:11" ht="38.25" x14ac:dyDescent="0.2">
      <c r="A9" s="30">
        <v>3</v>
      </c>
      <c r="B9" s="82" t="s">
        <v>76</v>
      </c>
      <c r="C9" s="83"/>
      <c r="D9" s="83"/>
      <c r="E9" s="84"/>
      <c r="F9" s="84"/>
      <c r="G9" s="85"/>
      <c r="H9" s="28">
        <f t="shared" si="0"/>
        <v>3.7045117680000001</v>
      </c>
      <c r="I9" s="28">
        <v>0.14863816800000001</v>
      </c>
      <c r="J9" s="28">
        <v>3.5558736</v>
      </c>
      <c r="K9" s="28">
        <v>0</v>
      </c>
    </row>
    <row r="10" spans="1:11" ht="38.25" x14ac:dyDescent="0.2">
      <c r="A10" s="86"/>
      <c r="B10" s="82" t="s">
        <v>77</v>
      </c>
      <c r="C10" s="83"/>
      <c r="D10" s="83"/>
      <c r="E10" s="84"/>
      <c r="F10" s="84"/>
      <c r="G10" s="85"/>
      <c r="H10" s="28">
        <f t="shared" si="0"/>
        <v>2.5574316959999996</v>
      </c>
      <c r="I10" s="28">
        <v>0.108128496</v>
      </c>
      <c r="J10" s="28">
        <v>2.4493031999999997</v>
      </c>
      <c r="K10" s="28">
        <v>0</v>
      </c>
    </row>
    <row r="11" spans="1:11" ht="38.25" x14ac:dyDescent="0.2">
      <c r="A11" s="86"/>
      <c r="B11" s="82" t="s">
        <v>78</v>
      </c>
      <c r="C11" s="83"/>
      <c r="D11" s="83"/>
      <c r="E11" s="84"/>
      <c r="F11" s="84"/>
      <c r="G11" s="85"/>
      <c r="H11" s="28">
        <f t="shared" si="0"/>
        <v>3.1130238359999995</v>
      </c>
      <c r="I11" s="28">
        <v>0.124506636</v>
      </c>
      <c r="J11" s="28">
        <v>2.9885171999999995</v>
      </c>
      <c r="K11" s="28">
        <v>0</v>
      </c>
    </row>
    <row r="12" spans="1:11" ht="38.25" x14ac:dyDescent="0.2">
      <c r="A12" s="86"/>
      <c r="B12" s="82" t="s">
        <v>79</v>
      </c>
      <c r="C12" s="83"/>
      <c r="D12" s="83"/>
      <c r="E12" s="84"/>
      <c r="F12" s="84"/>
      <c r="G12" s="85"/>
      <c r="H12" s="28">
        <f t="shared" si="0"/>
        <v>1.9092330959999999</v>
      </c>
      <c r="I12" s="28">
        <v>7.7617895999999992E-2</v>
      </c>
      <c r="J12" s="28">
        <v>1.8316151999999999</v>
      </c>
      <c r="K12" s="28">
        <v>0</v>
      </c>
    </row>
    <row r="13" spans="1:11" ht="38.25" x14ac:dyDescent="0.2">
      <c r="A13" s="86"/>
      <c r="B13" s="81" t="s">
        <v>80</v>
      </c>
      <c r="C13" s="83"/>
      <c r="D13" s="83"/>
      <c r="E13" s="84"/>
      <c r="F13" s="84"/>
      <c r="G13" s="85"/>
      <c r="H13" s="28">
        <f t="shared" si="0"/>
        <v>1.6965966959999998</v>
      </c>
      <c r="I13" s="28">
        <v>7.5323496000000004E-2</v>
      </c>
      <c r="J13" s="28">
        <v>1.6212731999999999</v>
      </c>
      <c r="K13" s="28">
        <v>0</v>
      </c>
    </row>
    <row r="14" spans="1:11" ht="38.25" x14ac:dyDescent="0.2">
      <c r="A14" s="86"/>
      <c r="B14" s="82" t="s">
        <v>81</v>
      </c>
      <c r="C14" s="83"/>
      <c r="D14" s="83"/>
      <c r="E14" s="84"/>
      <c r="F14" s="84"/>
      <c r="G14" s="85"/>
      <c r="H14" s="28">
        <f t="shared" si="0"/>
        <v>0.988392732</v>
      </c>
      <c r="I14" s="28">
        <v>3.5694731999999993E-2</v>
      </c>
      <c r="J14" s="28">
        <v>0.95269800000000004</v>
      </c>
      <c r="K14" s="28">
        <v>0</v>
      </c>
    </row>
    <row r="15" spans="1:11" ht="38.25" x14ac:dyDescent="0.2">
      <c r="A15" s="86"/>
      <c r="B15" s="82" t="s">
        <v>82</v>
      </c>
      <c r="C15" s="83"/>
      <c r="D15" s="83"/>
      <c r="E15" s="84"/>
      <c r="F15" s="84"/>
      <c r="G15" s="85"/>
      <c r="H15" s="28">
        <f t="shared" si="0"/>
        <v>1.7052321479999999</v>
      </c>
      <c r="I15" s="28">
        <v>7.4550948000000006E-2</v>
      </c>
      <c r="J15" s="28">
        <v>1.6306811999999999</v>
      </c>
      <c r="K15" s="28">
        <v>0</v>
      </c>
    </row>
  </sheetData>
  <mergeCells count="13">
    <mergeCell ref="D7:D15"/>
    <mergeCell ref="C7:C15"/>
    <mergeCell ref="H5:J5"/>
    <mergeCell ref="K5:K6"/>
    <mergeCell ref="A2:F2"/>
    <mergeCell ref="A5:A6"/>
    <mergeCell ref="B5:B6"/>
    <mergeCell ref="C5:D5"/>
    <mergeCell ref="E5:F5"/>
    <mergeCell ref="G5:G6"/>
    <mergeCell ref="G7:G15"/>
    <mergeCell ref="F7:F15"/>
    <mergeCell ref="E7:E15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2022-04-04T08:38:17Z</dcterms:modified>
  <cp:category>Замена трансформаторов</cp:category>
</cp:coreProperties>
</file>