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T:\PO\для размещения на сайте\2025\"/>
    </mc:Choice>
  </mc:AlternateContent>
  <bookViews>
    <workbookView xWindow="-120" yWindow="-120" windowWidth="29040" windowHeight="15840" tabRatio="883"/>
  </bookViews>
  <sheets>
    <sheet name="тит лист" sheetId="86" r:id="rId1"/>
    <sheet name="прил1, 2" sheetId="84" r:id="rId2"/>
    <sheet name="тарифы к раскрытию на 2026" sheetId="85" r:id="rId3"/>
    <sheet name="Расх. на потери" sheetId="17"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 localSheetId="1">#REF!</definedName>
    <definedName name="\a" localSheetId="2">#REF!</definedName>
    <definedName name="\a" localSheetId="0">#REF!</definedName>
    <definedName name="\a">#REF!</definedName>
    <definedName name="\m" localSheetId="1">#REF!</definedName>
    <definedName name="\m" localSheetId="2">#REF!</definedName>
    <definedName name="\m" localSheetId="0">#REF!</definedName>
    <definedName name="\m">#REF!</definedName>
    <definedName name="\n" localSheetId="1">#REF!</definedName>
    <definedName name="\n" localSheetId="2">#REF!</definedName>
    <definedName name="\n" localSheetId="0">#REF!</definedName>
    <definedName name="\n">#REF!</definedName>
    <definedName name="\o" localSheetId="1">#REF!</definedName>
    <definedName name="\o" localSheetId="2">#REF!</definedName>
    <definedName name="\o" localSheetId="0">#REF!</definedName>
    <definedName name="\o">#REF!</definedName>
    <definedName name="\р" localSheetId="1">#REF!</definedName>
    <definedName name="\р" localSheetId="2">#REF!</definedName>
    <definedName name="\р" localSheetId="0">#REF!</definedName>
    <definedName name="\р">#REF!</definedName>
    <definedName name="___SP1">[1]Лист1!#REF!</definedName>
    <definedName name="___SP10">[1]Лист1!#REF!</definedName>
    <definedName name="___SP11">[1]Лист1!#REF!</definedName>
    <definedName name="___SP12">[1]Лист1!#REF!</definedName>
    <definedName name="___SP13">[1]Лист1!#REF!</definedName>
    <definedName name="___SP14">[1]Лист1!#REF!</definedName>
    <definedName name="___SP15">[1]Лист1!#REF!</definedName>
    <definedName name="___SP16">[1]Лист1!#REF!</definedName>
    <definedName name="___SP17">[1]Лист1!#REF!</definedName>
    <definedName name="___SP18">[1]Лист1!#REF!</definedName>
    <definedName name="___SP19">[1]Лист1!#REF!</definedName>
    <definedName name="___SP2">[1]Лист1!#REF!</definedName>
    <definedName name="___SP20">[1]Лист1!#REF!</definedName>
    <definedName name="___SP3">[1]Лист1!#REF!</definedName>
    <definedName name="___SP4">[1]Лист1!#REF!</definedName>
    <definedName name="___SP5">[1]Лист1!#REF!</definedName>
    <definedName name="___SP7">[1]Лист1!#REF!</definedName>
    <definedName name="___SP8">[1]Лист1!#REF!</definedName>
    <definedName name="___SP9">[1]Лист1!#REF!</definedName>
    <definedName name="__SP1" localSheetId="1">[1]Лист1!#REF!</definedName>
    <definedName name="__SP1" localSheetId="2">[1]Лист1!#REF!</definedName>
    <definedName name="__SP1" localSheetId="0">[1]Лист1!#REF!</definedName>
    <definedName name="__SP1">[1]Лист1!#REF!</definedName>
    <definedName name="__SP10" localSheetId="1">[1]Лист1!#REF!</definedName>
    <definedName name="__SP10">[1]Лист1!#REF!</definedName>
    <definedName name="__SP11">[1]Лист1!#REF!</definedName>
    <definedName name="__SP12">[1]Лист1!#REF!</definedName>
    <definedName name="__SP13">[1]Лист1!#REF!</definedName>
    <definedName name="__SP14">[1]Лист1!#REF!</definedName>
    <definedName name="__SP15">[1]Лист1!#REF!</definedName>
    <definedName name="__SP16">[1]Лист1!#REF!</definedName>
    <definedName name="__SP17">[1]Лист1!#REF!</definedName>
    <definedName name="__SP18">[1]Лист1!#REF!</definedName>
    <definedName name="__SP19">[1]Лист1!#REF!</definedName>
    <definedName name="__SP2">[1]Лист1!#REF!</definedName>
    <definedName name="__SP20">[1]Лист1!#REF!</definedName>
    <definedName name="__SP3">[1]Лист1!#REF!</definedName>
    <definedName name="__SP4">[1]Лист1!#REF!</definedName>
    <definedName name="__SP5">[1]Лист1!#REF!</definedName>
    <definedName name="__SP7">[1]Лист1!#REF!</definedName>
    <definedName name="__SP8">[1]Лист1!#REF!</definedName>
    <definedName name="__SP9">[1]Лист1!#REF!</definedName>
    <definedName name="_inf2007">#REF!</definedName>
    <definedName name="_inf2008">#REF!</definedName>
    <definedName name="_inf2009">#REF!</definedName>
    <definedName name="_inf2010">#REF!</definedName>
    <definedName name="_inf2011">#REF!</definedName>
    <definedName name="_inf2012">#REF!</definedName>
    <definedName name="_inf2013">#REF!</definedName>
    <definedName name="_inf2014">#REF!</definedName>
    <definedName name="_inf2015">#REF!</definedName>
    <definedName name="_SP1">[1]Лист1!#REF!</definedName>
    <definedName name="_SP10">[1]Лист1!#REF!</definedName>
    <definedName name="_SP11">[1]Лист1!#REF!</definedName>
    <definedName name="_SP12">[1]Лист1!#REF!</definedName>
    <definedName name="_SP13">[1]Лист1!#REF!</definedName>
    <definedName name="_SP14">[1]Лист1!#REF!</definedName>
    <definedName name="_SP15">[1]Лист1!#REF!</definedName>
    <definedName name="_SP16">[1]Лист1!#REF!</definedName>
    <definedName name="_SP17">[1]Лист1!#REF!</definedName>
    <definedName name="_SP18">[1]Лист1!#REF!</definedName>
    <definedName name="_SP19">[1]Лист1!#REF!</definedName>
    <definedName name="_SP2">[1]Лист1!#REF!</definedName>
    <definedName name="_SP20">[1]Лист1!#REF!</definedName>
    <definedName name="_SP3">[1]Лист1!#REF!</definedName>
    <definedName name="_sp32">[1]Лист1!#REF!</definedName>
    <definedName name="_SP4">[1]Лист1!#REF!</definedName>
    <definedName name="_SP5">[1]Лист1!#REF!</definedName>
    <definedName name="_SP7">[1]Лист1!#REF!</definedName>
    <definedName name="_SP8">[1]Лист1!#REF!</definedName>
    <definedName name="_SP9">[1]Лист1!#REF!</definedName>
    <definedName name="anscount" hidden="1">1</definedName>
    <definedName name="ColLastYearFB">[2]ФедД!$AH$17</definedName>
    <definedName name="ColLastYearFB1">[3]Управление!$AF$17</definedName>
    <definedName name="ColThisYearFB">[2]ФедД!$AG$17</definedName>
    <definedName name="CompOt" localSheetId="1">#N/A</definedName>
    <definedName name="CompOt" localSheetId="2">#N/A</definedName>
    <definedName name="CompOt" localSheetId="0">#N/A</definedName>
    <definedName name="CompOt">[0]!CompOt</definedName>
    <definedName name="CompRas" localSheetId="1">#N/A</definedName>
    <definedName name="CompRas" localSheetId="2">#N/A</definedName>
    <definedName name="CompRas" localSheetId="0">#N/A</definedName>
    <definedName name="CompRas">[0]!CompRas</definedName>
    <definedName name="dt_03" localSheetId="1">#REF!</definedName>
    <definedName name="dt_03" localSheetId="2">#REF!</definedName>
    <definedName name="dt_03" localSheetId="0">#REF!</definedName>
    <definedName name="dt_03">#REF!</definedName>
    <definedName name="end_03_1" localSheetId="1">#REF!</definedName>
    <definedName name="end_03_1" localSheetId="2">#REF!</definedName>
    <definedName name="end_03_1" localSheetId="0">#REF!</definedName>
    <definedName name="end_03_1">#REF!</definedName>
    <definedName name="end_03_2" localSheetId="1">#REF!</definedName>
    <definedName name="end_03_2" localSheetId="2">#REF!</definedName>
    <definedName name="end_03_2" localSheetId="0">#REF!</definedName>
    <definedName name="end_03_2">#REF!</definedName>
    <definedName name="ew" localSheetId="1">#N/A</definedName>
    <definedName name="ew" localSheetId="2">#N/A</definedName>
    <definedName name="ew" localSheetId="0">#N/A</definedName>
    <definedName name="ew">[0]!ew</definedName>
    <definedName name="Excel_BuiltIn_Print_Area_9" localSheetId="0">#REF!</definedName>
    <definedName name="Excel_BuiltIn_Print_Area_9">#REF!</definedName>
    <definedName name="fg" localSheetId="1">#N/A</definedName>
    <definedName name="fg" localSheetId="2">#N/A</definedName>
    <definedName name="fg" localSheetId="0">#N/A</definedName>
    <definedName name="fg">[0]!fg</definedName>
    <definedName name="ht_03" localSheetId="1">#REF!</definedName>
    <definedName name="ht_03" localSheetId="2">#REF!</definedName>
    <definedName name="ht_03" localSheetId="0">#REF!</definedName>
    <definedName name="ht_03">#REF!</definedName>
    <definedName name="it_03" localSheetId="1">#REF!</definedName>
    <definedName name="it_03" localSheetId="2">#REF!</definedName>
    <definedName name="it_03" localSheetId="0">#REF!</definedName>
    <definedName name="it_03">#REF!</definedName>
    <definedName name="k" localSheetId="1">#N/A</definedName>
    <definedName name="k" localSheetId="2">#N/A</definedName>
    <definedName name="k" localSheetId="0">#N/A</definedName>
    <definedName name="k">[0]!k</definedName>
    <definedName name="org">[4]Титульный!$G$20</definedName>
    <definedName name="PeriodLastYearName">[2]ФедД!$AH$20</definedName>
    <definedName name="PeriodThisYearName">[2]ФедД!$AG$20</definedName>
    <definedName name="prd">[5]Титульный!$J$13</definedName>
    <definedName name="prim_03" localSheetId="1">#REF!</definedName>
    <definedName name="prim_03" localSheetId="2">#REF!</definedName>
    <definedName name="prim_03" localSheetId="0">#REF!</definedName>
    <definedName name="prim_03">#REF!</definedName>
    <definedName name="Quarter2">[5]TEHSHEET!$H$2:$H$6</definedName>
    <definedName name="region_name">[5]Титульный!$J$11</definedName>
    <definedName name="rng_actions_01">[4]TEHSHEET!$X$3:$X$110</definedName>
    <definedName name="S1_" localSheetId="1">#REF!</definedName>
    <definedName name="S1_" localSheetId="2">#REF!</definedName>
    <definedName name="S1_" localSheetId="0">#REF!</definedName>
    <definedName name="S1_">#REF!</definedName>
    <definedName name="S10_" localSheetId="1">#REF!</definedName>
    <definedName name="S10_" localSheetId="2">#REF!</definedName>
    <definedName name="S10_" localSheetId="0">#REF!</definedName>
    <definedName name="S10_">#REF!</definedName>
    <definedName name="S11_" localSheetId="1">#REF!</definedName>
    <definedName name="S11_" localSheetId="2">#REF!</definedName>
    <definedName name="S11_" localSheetId="0">#REF!</definedName>
    <definedName name="S11_">#REF!</definedName>
    <definedName name="S12_" localSheetId="1">#REF!</definedName>
    <definedName name="S12_" localSheetId="2">#REF!</definedName>
    <definedName name="S12_" localSheetId="0">#REF!</definedName>
    <definedName name="S12_">#REF!</definedName>
    <definedName name="S13_" localSheetId="1">#REF!</definedName>
    <definedName name="S13_" localSheetId="2">#REF!</definedName>
    <definedName name="S13_" localSheetId="0">#REF!</definedName>
    <definedName name="S13_">#REF!</definedName>
    <definedName name="S14_" localSheetId="1">#REF!</definedName>
    <definedName name="S14_" localSheetId="2">#REF!</definedName>
    <definedName name="S14_" localSheetId="0">#REF!</definedName>
    <definedName name="S14_">#REF!</definedName>
    <definedName name="S15_" localSheetId="1">#REF!</definedName>
    <definedName name="S15_" localSheetId="2">#REF!</definedName>
    <definedName name="S15_" localSheetId="0">#REF!</definedName>
    <definedName name="S15_">#REF!</definedName>
    <definedName name="S16_" localSheetId="1">#REF!</definedName>
    <definedName name="S16_" localSheetId="2">#REF!</definedName>
    <definedName name="S16_" localSheetId="0">#REF!</definedName>
    <definedName name="S16_">#REF!</definedName>
    <definedName name="S17_" localSheetId="1">#REF!</definedName>
    <definedName name="S17_" localSheetId="2">#REF!</definedName>
    <definedName name="S17_" localSheetId="0">#REF!</definedName>
    <definedName name="S17_">#REF!</definedName>
    <definedName name="S18_" localSheetId="1">#REF!</definedName>
    <definedName name="S18_" localSheetId="2">#REF!</definedName>
    <definedName name="S18_" localSheetId="0">#REF!</definedName>
    <definedName name="S18_">#REF!</definedName>
    <definedName name="S19_" localSheetId="1">#REF!</definedName>
    <definedName name="S19_" localSheetId="2">#REF!</definedName>
    <definedName name="S19_" localSheetId="0">#REF!</definedName>
    <definedName name="S19_">#REF!</definedName>
    <definedName name="S2_" localSheetId="1">#REF!</definedName>
    <definedName name="S2_" localSheetId="2">#REF!</definedName>
    <definedName name="S2_" localSheetId="0">#REF!</definedName>
    <definedName name="S2_">#REF!</definedName>
    <definedName name="S20_" localSheetId="1">#REF!</definedName>
    <definedName name="S20_" localSheetId="2">#REF!</definedName>
    <definedName name="S20_" localSheetId="0">#REF!</definedName>
    <definedName name="S20_">#REF!</definedName>
    <definedName name="S3_" localSheetId="1">#REF!</definedName>
    <definedName name="S3_" localSheetId="2">#REF!</definedName>
    <definedName name="S3_" localSheetId="0">#REF!</definedName>
    <definedName name="S3_">#REF!</definedName>
    <definedName name="S4_" localSheetId="1">#REF!</definedName>
    <definedName name="S4_" localSheetId="2">#REF!</definedName>
    <definedName name="S4_" localSheetId="0">#REF!</definedName>
    <definedName name="S4_">#REF!</definedName>
    <definedName name="S5_" localSheetId="1">#REF!</definedName>
    <definedName name="S5_" localSheetId="2">#REF!</definedName>
    <definedName name="S5_" localSheetId="0">#REF!</definedName>
    <definedName name="S5_">#REF!</definedName>
    <definedName name="S6_" localSheetId="1">#REF!</definedName>
    <definedName name="S6_" localSheetId="2">#REF!</definedName>
    <definedName name="S6_" localSheetId="0">#REF!</definedName>
    <definedName name="S6_">#REF!</definedName>
    <definedName name="S7_" localSheetId="1">#REF!</definedName>
    <definedName name="S7_" localSheetId="2">#REF!</definedName>
    <definedName name="S7_" localSheetId="0">#REF!</definedName>
    <definedName name="S7_">#REF!</definedName>
    <definedName name="S8_" localSheetId="1">#REF!</definedName>
    <definedName name="S8_" localSheetId="2">#REF!</definedName>
    <definedName name="S8_" localSheetId="0">#REF!</definedName>
    <definedName name="S8_">#REF!</definedName>
    <definedName name="S9_" localSheetId="1">#REF!</definedName>
    <definedName name="S9_" localSheetId="2">#REF!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et_ist_fin">[4]TEHSHEET!$O$3:$O$10</definedName>
    <definedName name="set_per_ee">[4]TEHSHEET!$AD$3:$AD$7</definedName>
    <definedName name="short">[6]!short</definedName>
    <definedName name="title">'[7]Огл. Графиков'!$B$2:$B$31</definedName>
    <definedName name="version">[5]Инструкция!$B$3</definedName>
    <definedName name="year">[4]Титульный!$G$15</definedName>
    <definedName name="Years">[5]TEHSHEET!$E$2:$E$16</definedName>
    <definedName name="Z_49231CE1_A13E_4665_A631_EE03D144FF36_.wvu.PrintArea" localSheetId="3" hidden="1">'Расх. на потери'!$A$1:$H$26</definedName>
    <definedName name="Z_791BBBEC_DC57_468F_848F_CE1FCBC2A7B3_.wvu.PrintArea" localSheetId="3" hidden="1">'Расх. на потери'!$A$1:$H$26</definedName>
    <definedName name="в23ё" localSheetId="1">#N/A</definedName>
    <definedName name="в23ё" localSheetId="2">#N/A</definedName>
    <definedName name="в23ё" localSheetId="0">#N/A</definedName>
    <definedName name="в23ё">[0]!в23ё</definedName>
    <definedName name="вв" localSheetId="1">#N/A</definedName>
    <definedName name="вв" localSheetId="2">#N/A</definedName>
    <definedName name="вв" localSheetId="0">#N/A</definedName>
    <definedName name="вв">[0]!вв</definedName>
    <definedName name="второй">[1]Лист1!$D$10:$D$46</definedName>
    <definedName name="Вып_ОФ_с_пц">[7]рабочий!$Y$202:$AP$224</definedName>
    <definedName name="Вып_с_новых_ОФ">[7]рабочий!$Y$277:$AP$299</definedName>
    <definedName name="Выход">[3]Управление!$AF$20</definedName>
    <definedName name="год1">#REF!</definedName>
    <definedName name="График">"Диагр. 4"</definedName>
    <definedName name="Дефл_ц_пред_год">'[7]Текущие цены'!$AT$36:$BK$58</definedName>
    <definedName name="Дефлятор_годовой">'[7]Текущие цены'!$Y$4:$AP$27</definedName>
    <definedName name="Дефлятор_цепной">'[7]Текущие цены'!$Y$36:$AP$58</definedName>
    <definedName name="е" localSheetId="1">#N/A</definedName>
    <definedName name="е" localSheetId="2">#N/A</definedName>
    <definedName name="е" localSheetId="0">#N/A</definedName>
    <definedName name="е">[0]!е</definedName>
    <definedName name="ее" localSheetId="1">#N/A</definedName>
    <definedName name="ее" localSheetId="2">#N/A</definedName>
    <definedName name="ее" localSheetId="0">#N/A</definedName>
    <definedName name="ее">[0]!ее</definedName>
    <definedName name="еее" localSheetId="1">#N/A</definedName>
    <definedName name="еее" localSheetId="2">#N/A</definedName>
    <definedName name="еее" localSheetId="0">#N/A</definedName>
    <definedName name="еее">[0]!еее</definedName>
    <definedName name="еееееее" localSheetId="1">#N/A</definedName>
    <definedName name="еееееее" localSheetId="2">#N/A</definedName>
    <definedName name="еееееее" localSheetId="0">#N/A</definedName>
    <definedName name="еееееее">[0]!еееееее</definedName>
    <definedName name="й" localSheetId="1">#N/A</definedName>
    <definedName name="й" localSheetId="2">#N/A</definedName>
    <definedName name="й" localSheetId="0">#N/A</definedName>
    <definedName name="й">[0]!й</definedName>
    <definedName name="йй" localSheetId="1">#N/A</definedName>
    <definedName name="йй" localSheetId="2">#N/A</definedName>
    <definedName name="йй" localSheetId="0">#N/A</definedName>
    <definedName name="йй">[0]!йй</definedName>
    <definedName name="ке" localSheetId="1">#N/A</definedName>
    <definedName name="ке" localSheetId="2">#N/A</definedName>
    <definedName name="ке" localSheetId="0">#N/A</definedName>
    <definedName name="ке">[0]!ке</definedName>
    <definedName name="ккк" localSheetId="1">#N/A</definedName>
    <definedName name="ккк" localSheetId="2">#N/A</definedName>
    <definedName name="ккк" localSheetId="0">#N/A</definedName>
    <definedName name="ккк">[0]!ккк</definedName>
    <definedName name="мрск" localSheetId="1">#REF!</definedName>
    <definedName name="мрск" localSheetId="2">#REF!</definedName>
    <definedName name="мрск" localSheetId="0">#REF!</definedName>
    <definedName name="мрск">#REF!</definedName>
    <definedName name="мым" localSheetId="1">#N/A</definedName>
    <definedName name="мым" localSheetId="2">#N/A</definedName>
    <definedName name="мым" localSheetId="0">#N/A</definedName>
    <definedName name="мым">[0]!мым</definedName>
    <definedName name="нг" localSheetId="1">#N/A</definedName>
    <definedName name="нг" localSheetId="2">#N/A</definedName>
    <definedName name="нг" localSheetId="0">#N/A</definedName>
    <definedName name="нг">[0]!нг</definedName>
    <definedName name="новое" localSheetId="1">#REF!</definedName>
    <definedName name="новое" localSheetId="2">#REF!</definedName>
    <definedName name="новое" localSheetId="0">#REF!</definedName>
    <definedName name="новое">#REF!</definedName>
    <definedName name="новые_ОФ_2003">[7]рабочий!$F$305:$W$327</definedName>
    <definedName name="новые_ОФ_2004">[7]рабочий!$F$335:$W$357</definedName>
    <definedName name="новые_ОФ_а_всего">[7]рабочий!$F$767:$V$789</definedName>
    <definedName name="новые_ОФ_всего">[7]рабочий!$F$1331:$V$1353</definedName>
    <definedName name="новые_ОФ_п_всего">[7]рабочий!$F$1293:$V$1315</definedName>
    <definedName name="_xlnm.Print_Area" localSheetId="1">'прил1, 2'!$A$1:$F$73</definedName>
    <definedName name="_xlnm.Print_Area" localSheetId="3">'Расх. на потери'!$A$1:$H$26</definedName>
    <definedName name="_xlnm.Print_Area" localSheetId="2">'тарифы к раскрытию на 2026'!$A$1:$O$27</definedName>
    <definedName name="окраска_05">[7]окраска!$C$7:$Z$30</definedName>
    <definedName name="окраска_06">[7]окраска!$C$35:$Z$58</definedName>
    <definedName name="окраска_07">[7]окраска!$C$63:$Z$86</definedName>
    <definedName name="окраска_08">[7]окраска!$C$91:$Z$114</definedName>
    <definedName name="окраска_09">[7]окраска!$C$119:$Z$142</definedName>
    <definedName name="окраска_10">[7]окраска!$C$147:$Z$170</definedName>
    <definedName name="окраска_11">[7]окраска!$C$175:$Z$198</definedName>
    <definedName name="окраска_12">[7]окраска!$C$203:$Z$226</definedName>
    <definedName name="окраска_13">[7]окраска!$C$231:$Z$254</definedName>
    <definedName name="окраска_14">[7]окраска!$C$259:$Z$282</definedName>
    <definedName name="окраска_15">[7]окраска!$C$287:$Z$310</definedName>
    <definedName name="Описание">[8]Списки!$B$2:$B$6</definedName>
    <definedName name="ОФ_а_с_пц">[7]рабочий!$CI$121:$CY$143</definedName>
    <definedName name="первый">[1]Лист1!$D$9:$D$46</definedName>
    <definedName name="письмо" localSheetId="1">#N/A</definedName>
    <definedName name="письмо" localSheetId="2">#N/A</definedName>
    <definedName name="письмо" localSheetId="0">#N/A</definedName>
    <definedName name="письмо">[0]!письмо</definedName>
    <definedName name="ПОКАЗАТЕЛИ_ДОЛГОСР.ПРОГНОЗА" localSheetId="0">'[9]2002(v2)'!#REF!</definedName>
    <definedName name="ПОКАЗАТЕЛИ_ДОЛГОСР.ПРОГНОЗА">'[9]2002(v2)'!#REF!</definedName>
    <definedName name="правка" localSheetId="1">#N/A</definedName>
    <definedName name="правка" localSheetId="2">#N/A</definedName>
    <definedName name="правка" localSheetId="0">#N/A</definedName>
    <definedName name="правка">[0]!правка</definedName>
    <definedName name="приб">[3]Управление!$AE$20</definedName>
    <definedName name="прибвб2">[3]Управление!$AF$20</definedName>
    <definedName name="пример" localSheetId="1">#N/A</definedName>
    <definedName name="пример" localSheetId="2">#N/A</definedName>
    <definedName name="пример" localSheetId="0">#N/A</definedName>
    <definedName name="пример">[0]!пример</definedName>
    <definedName name="Прогноз_Вып_пц">[7]рабочий!$Y$240:$AP$262</definedName>
    <definedName name="с" localSheetId="1">#N/A</definedName>
    <definedName name="с" localSheetId="2">#N/A</definedName>
    <definedName name="с" localSheetId="0">#N/A</definedName>
    <definedName name="с">[0]!с</definedName>
    <definedName name="сс" localSheetId="1">#N/A</definedName>
    <definedName name="сс" localSheetId="2">#N/A</definedName>
    <definedName name="сс" localSheetId="0">#N/A</definedName>
    <definedName name="сс">[0]!сс</definedName>
    <definedName name="сссс" localSheetId="1">#N/A</definedName>
    <definedName name="сссс" localSheetId="2">#N/A</definedName>
    <definedName name="сссс" localSheetId="0">#N/A</definedName>
    <definedName name="сссс">[0]!сссс</definedName>
    <definedName name="ссы" localSheetId="1">#N/A</definedName>
    <definedName name="ссы" localSheetId="2">#N/A</definedName>
    <definedName name="ссы" localSheetId="0">#N/A</definedName>
    <definedName name="ссы">[0]!ссы</definedName>
    <definedName name="ссы2" localSheetId="1">#N/A</definedName>
    <definedName name="ссы2" localSheetId="2">#N/A</definedName>
    <definedName name="ссы2" localSheetId="0">#N/A</definedName>
    <definedName name="ссы2">[0]!ссы2</definedName>
    <definedName name="суда">[6]!суда</definedName>
    <definedName name="табл" localSheetId="1">#N/A</definedName>
    <definedName name="табл" localSheetId="2">#N/A</definedName>
    <definedName name="табл" localSheetId="0">#N/A</definedName>
    <definedName name="табл">[0]!табл</definedName>
    <definedName name="третий">[1]Лист1!$D$10:$D$46</definedName>
    <definedName name="тро" localSheetId="1">#N/A</definedName>
    <definedName name="тро" localSheetId="2">#N/A</definedName>
    <definedName name="тро" localSheetId="0">#N/A</definedName>
    <definedName name="тро">[0]!тро</definedName>
    <definedName name="у" localSheetId="1">#N/A</definedName>
    <definedName name="у" localSheetId="2">#N/A</definedName>
    <definedName name="у" localSheetId="0">#N/A</definedName>
    <definedName name="у">[0]!у</definedName>
    <definedName name="укеу" localSheetId="1">#N/A</definedName>
    <definedName name="укеу" localSheetId="2">#N/A</definedName>
    <definedName name="укеу" localSheetId="0">#N/A</definedName>
    <definedName name="укеу">[0]!укеу</definedName>
    <definedName name="уу" localSheetId="1">#N/A</definedName>
    <definedName name="уу" localSheetId="2">#N/A</definedName>
    <definedName name="уу" localSheetId="0">#N/A</definedName>
    <definedName name="уу">[0]!уу</definedName>
    <definedName name="ууу" localSheetId="1">#N/A</definedName>
    <definedName name="ууу" localSheetId="2">#N/A</definedName>
    <definedName name="ууу" localSheetId="0">#N/A</definedName>
    <definedName name="ууу">[0]!ууу</definedName>
    <definedName name="участки">[8]Списки!$D$2:$D$11</definedName>
    <definedName name="фо_а_н_пц">[7]рабочий!$AR$240:$BI$263</definedName>
    <definedName name="фо_а_с_пц">[7]рабочий!$AS$202:$BI$224</definedName>
    <definedName name="фо_н_03">[7]рабочий!$X$305:$X$327</definedName>
    <definedName name="фо_н_04">[7]рабочий!$X$335:$X$357</definedName>
    <definedName name="ц" localSheetId="1">#N/A</definedName>
    <definedName name="ц" localSheetId="2">#N/A</definedName>
    <definedName name="ц" localSheetId="0">#N/A</definedName>
    <definedName name="ц">[0]!ц</definedName>
    <definedName name="цу" localSheetId="1">#N/A</definedName>
    <definedName name="цу" localSheetId="2">#N/A</definedName>
    <definedName name="цу" localSheetId="0">#N/A</definedName>
    <definedName name="цу">[0]!цу</definedName>
    <definedName name="четвертый">[1]Лист1!$D$10:$D$45</definedName>
    <definedName name="шшш" localSheetId="1">#N/A</definedName>
    <definedName name="шшш" localSheetId="2">#N/A</definedName>
    <definedName name="шшш" localSheetId="0">#N/A</definedName>
    <definedName name="шшш">[0]!шшш</definedName>
    <definedName name="шшшшш" localSheetId="1">#N/A</definedName>
    <definedName name="шшшшш" localSheetId="2">#N/A</definedName>
    <definedName name="шшшшш" localSheetId="0">#N/A</definedName>
    <definedName name="шшшшш">[0]!шшшшш</definedName>
    <definedName name="ыв" localSheetId="1">#N/A</definedName>
    <definedName name="ыв" localSheetId="2">#N/A</definedName>
    <definedName name="ыв" localSheetId="0">#N/A</definedName>
    <definedName name="ыв">[0]!ыв</definedName>
    <definedName name="ыыыы" localSheetId="1">#N/A</definedName>
    <definedName name="ыыыы" localSheetId="2">#N/A</definedName>
    <definedName name="ыыыы" localSheetId="0">#N/A</definedName>
    <definedName name="ыыыы">[0]!ыыыы</definedName>
    <definedName name="ыяпр">[6]!ыяпр</definedName>
  </definedNames>
  <calcPr calcId="152511"/>
  <customWorkbookViews>
    <customWorkbookView name="Новикова Ольга Викторовна - Личное представление" guid="{49231CE1-A13E-4665-A631-EE03D144FF36}" mergeInterval="0" personalView="1" maximized="1" xWindow="-8" yWindow="-8" windowWidth="1936" windowHeight="1056" tabRatio="883" activeSheetId="2"/>
    <customWorkbookView name="Саввина Светлана Владимировна - Личное представление" guid="{791BBBEC-DC57-468F-848F-CE1FCBC2A7B3}" mergeInterval="0" personalView="1" maximized="1" xWindow="-8" yWindow="-8" windowWidth="1936" windowHeight="1056" tabRatio="883" activeSheetId="2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2" i="85" l="1"/>
  <c r="M21" i="85"/>
  <c r="M20" i="85"/>
  <c r="N20" i="85"/>
  <c r="O22" i="85" l="1"/>
  <c r="O21" i="85"/>
  <c r="O20" i="85"/>
  <c r="N22" i="85"/>
  <c r="N21" i="85"/>
  <c r="D45" i="17" l="1"/>
  <c r="C45" i="17"/>
  <c r="E44" i="17"/>
  <c r="D42" i="17"/>
  <c r="C42" i="17"/>
  <c r="E41" i="17"/>
  <c r="D41" i="17"/>
  <c r="C41" i="17"/>
  <c r="C38" i="17"/>
  <c r="D38" i="17" s="1"/>
  <c r="C37" i="17"/>
  <c r="D37" i="17" s="1"/>
  <c r="C36" i="17"/>
  <c r="D36" i="17" s="1"/>
  <c r="C35" i="17"/>
  <c r="E45" i="17" l="1"/>
  <c r="E37" i="17"/>
  <c r="E42" i="17"/>
  <c r="E33" i="17" s="1"/>
  <c r="C34" i="17"/>
  <c r="E34" i="17" s="1"/>
  <c r="C33" i="17"/>
  <c r="D35" i="17"/>
  <c r="D34" i="17" s="1"/>
  <c r="E35" i="17"/>
  <c r="D33" i="17"/>
  <c r="E36" i="17"/>
  <c r="E38" i="17"/>
  <c r="C39" i="17" l="1"/>
  <c r="C47" i="17" s="1"/>
  <c r="E39" i="17"/>
  <c r="E47" i="17" s="1"/>
  <c r="D39" i="17"/>
  <c r="D47" i="17" s="1"/>
  <c r="P19" i="17"/>
  <c r="N19" i="17"/>
  <c r="M19" i="17"/>
  <c r="L19" i="17"/>
  <c r="K19" i="17"/>
  <c r="J19" i="17"/>
  <c r="I19" i="17"/>
  <c r="H19" i="17"/>
  <c r="G19" i="17"/>
  <c r="F19" i="17"/>
  <c r="D19" i="17"/>
  <c r="C19" i="17"/>
  <c r="P18" i="17"/>
  <c r="N18" i="17"/>
  <c r="N17" i="17" s="1"/>
  <c r="M18" i="17"/>
  <c r="M17" i="17" s="1"/>
  <c r="L18" i="17"/>
  <c r="K18" i="17"/>
  <c r="K17" i="17" s="1"/>
  <c r="J18" i="17"/>
  <c r="I18" i="17"/>
  <c r="I17" i="17" s="1"/>
  <c r="H18" i="17"/>
  <c r="H17" i="17" s="1"/>
  <c r="G18" i="17"/>
  <c r="G17" i="17" s="1"/>
  <c r="F18" i="17"/>
  <c r="F17" i="17" s="1"/>
  <c r="E18" i="17"/>
  <c r="E17" i="17" s="1"/>
  <c r="D18" i="17"/>
  <c r="C18" i="17"/>
  <c r="P17" i="17"/>
  <c r="O11" i="17"/>
  <c r="O10" i="17"/>
  <c r="O9" i="17"/>
  <c r="N7" i="17"/>
  <c r="N6" i="17" s="1"/>
  <c r="M7" i="17"/>
  <c r="M6" i="17" s="1"/>
  <c r="L7" i="17"/>
  <c r="L6" i="17" s="1"/>
  <c r="K7" i="17"/>
  <c r="K6" i="17" s="1"/>
  <c r="J7" i="17"/>
  <c r="J6" i="17" s="1"/>
  <c r="I7" i="17"/>
  <c r="I6" i="17" s="1"/>
  <c r="H7" i="17"/>
  <c r="H6" i="17" s="1"/>
  <c r="G7" i="17"/>
  <c r="G6" i="17" s="1"/>
  <c r="F7" i="17"/>
  <c r="F6" i="17" s="1"/>
  <c r="E7" i="17"/>
  <c r="E6" i="17" s="1"/>
  <c r="D7" i="17"/>
  <c r="D6" i="17" s="1"/>
  <c r="C7" i="17"/>
  <c r="C6" i="17" s="1"/>
  <c r="O5" i="17"/>
  <c r="L17" i="17" l="1"/>
  <c r="O7" i="17"/>
  <c r="O6" i="17" s="1"/>
  <c r="D17" i="17"/>
  <c r="O19" i="17"/>
  <c r="O15" i="17" s="1"/>
  <c r="J17" i="17"/>
  <c r="O18" i="17"/>
  <c r="C17" i="17"/>
  <c r="O17" i="17" l="1"/>
  <c r="O14" i="17"/>
</calcChain>
</file>

<file path=xl/sharedStrings.xml><?xml version="1.0" encoding="utf-8"?>
<sst xmlns="http://schemas.openxmlformats.org/spreadsheetml/2006/main" count="250" uniqueCount="188">
  <si>
    <t>1.1.</t>
  </si>
  <si>
    <t>тыс.руб.</t>
  </si>
  <si>
    <t>1.2.</t>
  </si>
  <si>
    <t>1.3.</t>
  </si>
  <si>
    <t>%</t>
  </si>
  <si>
    <t>Объем условных единиц</t>
  </si>
  <si>
    <t>1.4.</t>
  </si>
  <si>
    <t>Наименование показателей</t>
  </si>
  <si>
    <t>в том числе:</t>
  </si>
  <si>
    <t>НН</t>
  </si>
  <si>
    <t>Начальник планово-экономической службы</t>
  </si>
  <si>
    <t>О.В. Новикова</t>
  </si>
  <si>
    <t>2023 год</t>
  </si>
  <si>
    <t>6.</t>
  </si>
  <si>
    <t>7.</t>
  </si>
  <si>
    <t>Единица измерения</t>
  </si>
  <si>
    <t>3.1.</t>
  </si>
  <si>
    <t>Справочно:</t>
  </si>
  <si>
    <t>2021 год</t>
  </si>
  <si>
    <t>1 полугодие</t>
  </si>
  <si>
    <t>2 полугодие</t>
  </si>
  <si>
    <t>энергия</t>
  </si>
  <si>
    <t>млн.кВтч</t>
  </si>
  <si>
    <t>мощность</t>
  </si>
  <si>
    <t>МВт/месяц</t>
  </si>
  <si>
    <t>Цена покупки оптового рынка (по официальным  данным НП АТС) - средневзвешенная</t>
  </si>
  <si>
    <t>руб/МВтч</t>
  </si>
  <si>
    <t>руб/МВт/месяц</t>
  </si>
  <si>
    <t>Средняя цена покупки электроэнергии с оптового рынка</t>
  </si>
  <si>
    <t>Инфраструктурные платежи оптового рынка</t>
  </si>
  <si>
    <t>НП АТС</t>
  </si>
  <si>
    <t>АО ЦФР</t>
  </si>
  <si>
    <t>Сбытовая надбавка для сетевых организаций</t>
  </si>
  <si>
    <t xml:space="preserve">Итого средневзвешенная цена покупки потерь </t>
  </si>
  <si>
    <t>Объемы по ЗАО "СПГЭС"</t>
  </si>
  <si>
    <t>Расходы ЗАО "СПГЭС" на покупку потерь</t>
  </si>
  <si>
    <t>Ед.изм.</t>
  </si>
  <si>
    <t>Январь</t>
  </si>
  <si>
    <t>Февраль</t>
  </si>
  <si>
    <t>Март</t>
  </si>
  <si>
    <t>Апрель</t>
  </si>
  <si>
    <t>Май</t>
  </si>
  <si>
    <t>Июнь</t>
  </si>
  <si>
    <t>Июль</t>
  </si>
  <si>
    <t>Август</t>
  </si>
  <si>
    <t>Сентябрь</t>
  </si>
  <si>
    <t>Октябрь</t>
  </si>
  <si>
    <t>Ноябрь</t>
  </si>
  <si>
    <t>Декабрь</t>
  </si>
  <si>
    <t>кВт.ч.</t>
  </si>
  <si>
    <t>СН -II</t>
  </si>
  <si>
    <t>Тариф на покупку нормативных потерь</t>
  </si>
  <si>
    <t>Тариф на покупку сверхнормативных потерь</t>
  </si>
  <si>
    <t>руб.</t>
  </si>
  <si>
    <t>Примечание:</t>
  </si>
  <si>
    <t xml:space="preserve">Фактические расходы ЗАО "СПГЭС"на приобретение электрической энергии  на технологические нужды (потери) в сетях предприятия за 2021 год </t>
  </si>
  <si>
    <t>Прием электрической энергии в сети ЗАО "СПГЭС"</t>
  </si>
  <si>
    <t>Процент потерь</t>
  </si>
  <si>
    <t>Отпуск электроэнергии ЗАО "СПГЭС"  на технологические нужды (потери электроэнергии) - всего</t>
  </si>
  <si>
    <t>Сверх нормативные потери</t>
  </si>
  <si>
    <t>руб./квтч</t>
  </si>
  <si>
    <t>Стоимость электроэнергии, приобретаемой в целях компенсации потерь без НДС, всего, в т.ч.</t>
  </si>
  <si>
    <t>Стоимость нормативных потерь</t>
  </si>
  <si>
    <t>Стоимость сверхномативных потерь</t>
  </si>
  <si>
    <t>Расходы на покупку электрической энергии для компенсации технологических потерь по ЗАО "СПГЭС" на 2023 год</t>
  </si>
  <si>
    <t>ИПЦ на 2023 год</t>
  </si>
  <si>
    <t>АО СО ЕЭС</t>
  </si>
  <si>
    <t>Объем покупки электроэнергии (мощности) гарантирующего поставщика ООО "СПГЭС" с оптового рынка для поставки прочим потребителям и сетевым организациям</t>
  </si>
  <si>
    <t>В расчете применялся Прогноз свободных (нерегулируемых) цен на электрическую энергию (мощность) по субъектам РФ на 2023 год, размещенный на официальном сайте АО "АТС" 01.11.2022 года</t>
  </si>
  <si>
    <t>2.1.</t>
  </si>
  <si>
    <t>Приложение N 1</t>
  </si>
  <si>
    <t>к предложению о размере цен</t>
  </si>
  <si>
    <t>(тарифов), долгосрочных</t>
  </si>
  <si>
    <t>параметров регулирования</t>
  </si>
  <si>
    <t>Раздел 1. Информация об организации</t>
  </si>
  <si>
    <t>Полное наименование</t>
  </si>
  <si>
    <t>Сокращенное наименование</t>
  </si>
  <si>
    <t>Место нахождения</t>
  </si>
  <si>
    <t>г.Саратов</t>
  </si>
  <si>
    <t>Фактический адрес</t>
  </si>
  <si>
    <t>ул. Белоглинская д.40</t>
  </si>
  <si>
    <t>ИНН</t>
  </si>
  <si>
    <t>КПП</t>
  </si>
  <si>
    <t>Ф.И.О. руководителя</t>
  </si>
  <si>
    <t>Адрес электронной почты</t>
  </si>
  <si>
    <t>Контактный телефон</t>
  </si>
  <si>
    <t>8 (452) 24-78-77</t>
  </si>
  <si>
    <t>Факс</t>
  </si>
  <si>
    <t>Приложение N 2</t>
  </si>
  <si>
    <t>N п/п</t>
  </si>
  <si>
    <t>Показатели эффективности деятельности организации</t>
  </si>
  <si>
    <t>Выручка</t>
  </si>
  <si>
    <t>тыс. рублей</t>
  </si>
  <si>
    <t>Прибыль (убыток) от продаж</t>
  </si>
  <si>
    <t>EBITDA (прибыль до процентов, налогов и амортизации)</t>
  </si>
  <si>
    <t>Чистая прибыль (убыток)</t>
  </si>
  <si>
    <t>Показатели рентабельности организации</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</si>
  <si>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</si>
  <si>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</si>
  <si>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Показатели регулируемых видов деятельности организации</t>
  </si>
  <si>
    <t>Расчетный объем услуг в части управления технологическими режимами</t>
  </si>
  <si>
    <t>МВт</t>
  </si>
  <si>
    <t>3.2.</t>
  </si>
  <si>
    <t>Расчетный объем услуг в части обеспечения надежности</t>
  </si>
  <si>
    <t>МВт·ч</t>
  </si>
  <si>
    <t>3.3.</t>
  </si>
  <si>
    <t>Заявленная мощность</t>
  </si>
  <si>
    <t>3.4.</t>
  </si>
  <si>
    <t>Объем полезного отпуска электроэнергии - всего</t>
  </si>
  <si>
    <t>млн.кВт·ч</t>
  </si>
  <si>
    <t>3.5.</t>
  </si>
  <si>
    <t>Объем полезного отпуска электроэнергии населению и приравненным к нему категориям потребителей</t>
  </si>
  <si>
    <t>млн. кВт·ч</t>
  </si>
  <si>
    <t>3.6.</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</si>
  <si>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</si>
  <si>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</si>
  <si>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</si>
  <si>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t>
  </si>
  <si>
    <t>Необходимая валовая выручка по регулируемым видам деятельности организации - всего</t>
  </si>
  <si>
    <t>4.1.</t>
  </si>
  <si>
    <t>оплата труда</t>
  </si>
  <si>
    <t>ремонт основных фондов</t>
  </si>
  <si>
    <t>материальные затраты</t>
  </si>
  <si>
    <t>4.2.</t>
  </si>
  <si>
    <t>Расходы, за исключением указанных в подпункте 4.1; неподконтрольные расходы - всего</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</si>
  <si>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</si>
  <si>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</si>
  <si>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</si>
  <si>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</si>
  <si>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</si>
  <si>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</si>
  <si>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у.е.</t>
  </si>
  <si>
    <t>тыс. рублей (у.е.)</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</si>
  <si>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</si>
  <si>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</si>
  <si>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</si>
  <si>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</si>
  <si>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</si>
  <si>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</si>
  <si>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</si>
  <si>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</si>
  <si>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</si>
  <si>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</si>
  <si>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</si>
  <si>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spgs@spgs.ru</t>
  </si>
  <si>
    <t>8 (452) 24-75-75</t>
  </si>
  <si>
    <t>Раздел 2. Основные показатели деятельности организации, относящейся к субъектам естественных монополий, а также коммерческого оператора оптового рынка электрической энергии (мощности)</t>
  </si>
  <si>
    <t>Раздел 3. Цены (тарифы) по регулируемым видам деятельности организации</t>
  </si>
  <si>
    <t>Единица изменения</t>
  </si>
  <si>
    <t>1-е полугодие</t>
  </si>
  <si>
    <t>2-е полугодие</t>
  </si>
  <si>
    <t>3-е полугодие</t>
  </si>
  <si>
    <t>4-е полугодие</t>
  </si>
  <si>
    <t>5-е полугодие</t>
  </si>
  <si>
    <t>6-е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</si>
  <si>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</si>
  <si>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</si>
  <si>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</si>
  <si>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</si>
  <si>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 xml:space="preserve">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  </t>
  </si>
  <si>
    <t>руб./МВт·ч</t>
  </si>
  <si>
    <t>услуги по передаче электрической энергии (мощности)</t>
  </si>
  <si>
    <t>СН-II</t>
  </si>
  <si>
    <t>двухставочный тариф</t>
  </si>
  <si>
    <t>ставка на содержание сетей</t>
  </si>
  <si>
    <t>ставка на оплату технологического расхода (потерь)</t>
  </si>
  <si>
    <t>одноставочный тариф</t>
  </si>
  <si>
    <t>АО "СПГЭС"</t>
  </si>
  <si>
    <t>АО "Саратовское предприятие городских электрических сетей"</t>
  </si>
  <si>
    <t xml:space="preserve">Уровень потерь электрической энергии </t>
  </si>
  <si>
    <t>Расходы, связанные с производством и реализацией товаров, работ, услуг;; операционные (подконтрольные) расходы- всего</t>
  </si>
  <si>
    <t>4.5.</t>
  </si>
  <si>
    <t>4.6.</t>
  </si>
  <si>
    <t>Операционные (подконтрольные) расходы на условную единицу</t>
  </si>
  <si>
    <t>Тарасов Андрей Алексеевич</t>
  </si>
  <si>
    <t>Министерство промышленности и энергетики Саратовской области, приказ №324 от 03.10.2024</t>
  </si>
  <si>
    <t>Фактические показатели за год, предшествующий базовому периоду                                (2024г.)</t>
  </si>
  <si>
    <t>Показатели, утвержденные на базовый период                           (2025 г.)</t>
  </si>
  <si>
    <t>Предложения на расчетный период регулирования             (2026 г.)</t>
  </si>
  <si>
    <t>Фактические показатели за год, предшествующий базовому периоду (2024 г.)</t>
  </si>
  <si>
    <t>Показатели, утвержденные на базовый период (2025 г.)</t>
  </si>
  <si>
    <t>Предложения на расчетный период регулирования (2026 г.)</t>
  </si>
  <si>
    <t xml:space="preserve">Предложение </t>
  </si>
  <si>
    <t>о размере цен (тарифов), долгосрочных параметров регулирования</t>
  </si>
  <si>
    <t>(вид цены (тарифа) на 2022-2026год)</t>
  </si>
  <si>
    <t xml:space="preserve"> (расчетный период регулирования)</t>
  </si>
  <si>
    <t xml:space="preserve"> Акционерное Общество "Саратовское предприятие городских электрических сетей"</t>
  </si>
  <si>
    <t>(полное и сокращенное наименование юридического лица)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</si>
</sst>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00_р_._-;\-* #,##0.00_р_._-;_-* &quot;-&quot;??_р_._-;_-@_-"/>
    <numFmt numFmtId="165" formatCode="0.0000"/>
    <numFmt numFmtId="166" formatCode="0.000"/>
    <numFmt numFmtId="167" formatCode="0.00000"/>
    <numFmt numFmtId="168" formatCode="_-* #,##0.00000\ _₽_-;\-* #,##0.00000\ _₽_-;_-* &quot;-&quot;??\ _₽_-;_-@_-"/>
    <numFmt numFmtId="169" formatCode="_-* #,##0.0\ _₽_-;\-* #,##0.0\ _₽_-;_-* &quot;-&quot;??\ _₽_-;_-@_-"/>
    <numFmt numFmtId="170" formatCode="0_)"/>
  </numFmts>
  <fonts count="33" x14ac:knownFonts="1">
    <font>
      <sz val="11"/>
      <color theme="1"/>
      <name val="Calibri"/>
      <family val="2"/>
      <charset val="204"/>
      <scheme val="minor"/>
    </font>
    <font>
      <b/>
      <sz val="9"/>
      <name val="Tahoma"/>
      <family val="2"/>
      <charset val="204"/>
    </font>
    <font>
      <sz val="10"/>
      <name val="Arial Cyr"/>
      <charset val="204"/>
    </font>
    <font>
      <sz val="9"/>
      <name val="Tahoma"/>
      <family val="2"/>
      <charset val="204"/>
    </font>
    <font>
      <sz val="11"/>
      <color indexed="8"/>
      <name val="Calibri"/>
      <family val="2"/>
      <charset val="204"/>
    </font>
    <font>
      <sz val="11"/>
      <color theme="1"/>
      <name val="Calibri"/>
      <family val="2"/>
      <charset val="204"/>
      <scheme val="minor"/>
    </font>
    <font>
      <sz val="11"/>
      <color theme="1"/>
      <name val="Calibri"/>
      <family val="2"/>
      <scheme val="minor"/>
    </font>
    <font>
      <sz val="10"/>
      <name val="Helv"/>
    </font>
    <font>
      <b/>
      <sz val="14"/>
      <color theme="1"/>
      <name val="Calibri"/>
      <family val="2"/>
      <charset val="204"/>
      <scheme val="minor"/>
    </font>
    <font>
      <sz val="14"/>
      <color theme="1"/>
      <name val="Calibri"/>
      <family val="2"/>
      <charset val="204"/>
      <scheme val="minor"/>
    </font>
    <font>
      <b/>
      <sz val="11"/>
      <color theme="1"/>
      <name val="Calibri"/>
      <family val="2"/>
      <charset val="204"/>
      <scheme val="minor"/>
    </font>
    <font>
      <sz val="12"/>
      <name val="Times New Roman"/>
      <family val="1"/>
      <charset val="204"/>
    </font>
    <font>
      <sz val="8"/>
      <name val="Arial"/>
      <family val="2"/>
      <charset val="204"/>
    </font>
    <font>
      <sz val="10"/>
      <name val="Arial"/>
      <family val="2"/>
      <charset val="204"/>
    </font>
    <font>
      <sz val="10"/>
      <name val="Arial"/>
      <family val="2"/>
    </font>
    <font>
      <sz val="8"/>
      <name val="Arial"/>
      <family val="2"/>
    </font>
    <font>
      <b/>
      <sz val="12"/>
      <name val="Arial Cyr"/>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sz val="14"/>
      <name val="Times New Roman"/>
      <family val="1"/>
      <charset val="204"/>
    </font>
    <font>
      <sz val="14"/>
      <color theme="0"/>
      <name val="Times New Roman"/>
      <family val="1"/>
      <charset val="204"/>
    </font>
    <font>
      <b/>
      <sz val="14"/>
      <name val="Times New Roman"/>
      <family val="1"/>
      <charset val="204"/>
    </font>
    <font>
      <sz val="10"/>
      <name val="Arial"/>
      <family val="2"/>
      <charset val="204"/>
    </font>
    <font>
      <i/>
      <sz val="14"/>
      <name val="Times New Roman"/>
      <family val="1"/>
      <charset val="204"/>
    </font>
    <font>
      <i/>
      <sz val="12"/>
      <name val="Arial Cyr"/>
      <charset val="204"/>
    </font>
    <font>
      <sz val="11"/>
      <color theme="1"/>
      <name val="Times New Roman"/>
      <family val="1"/>
      <charset val="204"/>
    </font>
    <font>
      <sz val="12"/>
      <color theme="1"/>
      <name val="Times New Roman"/>
      <family val="1"/>
      <charset val="204"/>
    </font>
    <font>
      <sz val="16"/>
      <color theme="1"/>
      <name val="Times New Roman"/>
      <family val="1"/>
      <charset val="204"/>
    </font>
    <font>
      <sz val="16"/>
      <color theme="1"/>
      <name val="Calibri"/>
      <family val="2"/>
      <charset val="204"/>
      <scheme val="minor"/>
    </font>
    <font>
      <sz val="10"/>
      <name val="Courier"/>
      <family val="1"/>
      <charset val="204"/>
    </font>
    <font>
      <sz val="10"/>
      <color theme="1"/>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s>
  <cellStyleXfs count="34">
    <xf numFmtId="0" fontId="0" fillId="0" borderId="0"/>
    <xf numFmtId="0" fontId="1" fillId="0" borderId="1" applyBorder="0">
      <alignment horizontal="center" vertical="center" wrapText="1"/>
    </xf>
    <xf numFmtId="0" fontId="2" fillId="0" borderId="0"/>
    <xf numFmtId="4" fontId="3" fillId="2" borderId="0" applyBorder="0">
      <alignment horizontal="right"/>
    </xf>
    <xf numFmtId="164" fontId="2" fillId="0" borderId="0" applyFont="0" applyFill="0" applyBorder="0" applyAlignment="0" applyProtection="0"/>
    <xf numFmtId="164" fontId="4" fillId="0" borderId="0" applyFont="0" applyFill="0" applyBorder="0" applyAlignment="0" applyProtection="0"/>
    <xf numFmtId="0" fontId="5" fillId="0" borderId="0"/>
    <xf numFmtId="0" fontId="2" fillId="0" borderId="0"/>
    <xf numFmtId="0" fontId="6" fillId="0" borderId="0"/>
    <xf numFmtId="0" fontId="7" fillId="0" borderId="0"/>
    <xf numFmtId="0" fontId="12" fillId="0" borderId="0"/>
    <xf numFmtId="0" fontId="13" fillId="0" borderId="0"/>
    <xf numFmtId="164" fontId="2" fillId="0" borderId="0" applyFont="0" applyFill="0" applyBorder="0" applyAlignment="0" applyProtection="0"/>
    <xf numFmtId="0" fontId="11" fillId="0" borderId="0"/>
    <xf numFmtId="49" fontId="3" fillId="0" borderId="0" applyBorder="0">
      <alignment vertical="top"/>
    </xf>
    <xf numFmtId="0" fontId="2" fillId="0" borderId="0"/>
    <xf numFmtId="0" fontId="13" fillId="0" borderId="0"/>
    <xf numFmtId="164" fontId="13" fillId="0" borderId="0" applyFill="0" applyBorder="0" applyAlignment="0" applyProtection="0"/>
    <xf numFmtId="0" fontId="15" fillId="0" borderId="0"/>
    <xf numFmtId="0" fontId="12" fillId="0" borderId="0"/>
    <xf numFmtId="0" fontId="6" fillId="0" borderId="0"/>
    <xf numFmtId="0" fontId="5" fillId="0" borderId="0"/>
    <xf numFmtId="0" fontId="14" fillId="0" borderId="0"/>
    <xf numFmtId="0" fontId="5" fillId="0" borderId="0"/>
    <xf numFmtId="0" fontId="5" fillId="0" borderId="0"/>
    <xf numFmtId="43" fontId="5" fillId="0" borderId="0" applyFont="0" applyFill="0" applyBorder="0" applyAlignment="0" applyProtection="0"/>
    <xf numFmtId="0" fontId="24" fillId="0" borderId="0"/>
    <xf numFmtId="0" fontId="12" fillId="0" borderId="0"/>
    <xf numFmtId="0" fontId="13" fillId="0" borderId="0"/>
    <xf numFmtId="0" fontId="13" fillId="0" borderId="0"/>
    <xf numFmtId="0" fontId="2" fillId="0" borderId="0"/>
    <xf numFmtId="170" fontId="31" fillId="0" borderId="0"/>
    <xf numFmtId="0" fontId="6" fillId="0" borderId="0"/>
    <xf numFmtId="0" fontId="5" fillId="0" borderId="0"/>
  </cellStyleXfs>
  <cellXfs count="165">
    <xf numFmtId="0" fontId="0" fillId="0" borderId="0" xfId="0"/>
    <xf numFmtId="0" fontId="8" fillId="0" borderId="0" xfId="0" applyFont="1"/>
    <xf numFmtId="0" fontId="0" fillId="0" borderId="2" xfId="0" applyBorder="1"/>
    <xf numFmtId="0" fontId="0" fillId="0" borderId="2" xfId="0" applyBorder="1" applyAlignment="1">
      <alignment horizontal="center"/>
    </xf>
    <xf numFmtId="0" fontId="0" fillId="0" borderId="0" xfId="0" applyAlignment="1">
      <alignment horizontal="center"/>
    </xf>
    <xf numFmtId="0" fontId="0" fillId="0" borderId="12" xfId="0" applyBorder="1"/>
    <xf numFmtId="0" fontId="17" fillId="0" borderId="0" xfId="0" applyFont="1" applyAlignment="1">
      <alignment horizontal="center"/>
    </xf>
    <xf numFmtId="0" fontId="17" fillId="0" borderId="0" xfId="0" applyFont="1"/>
    <xf numFmtId="0" fontId="19" fillId="0" borderId="2" xfId="0" applyFont="1" applyBorder="1" applyAlignment="1">
      <alignment horizontal="center" vertical="center"/>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vertical="center"/>
    </xf>
    <xf numFmtId="165" fontId="19" fillId="0" borderId="2" xfId="0" applyNumberFormat="1" applyFont="1" applyBorder="1" applyAlignment="1">
      <alignment horizontal="center" vertical="center"/>
    </xf>
    <xf numFmtId="3" fontId="19" fillId="0" borderId="2" xfId="0" applyNumberFormat="1" applyFont="1" applyBorder="1" applyAlignment="1">
      <alignment horizontal="center" vertical="center"/>
    </xf>
    <xf numFmtId="166" fontId="19" fillId="0" borderId="2" xfId="0" applyNumberFormat="1" applyFont="1" applyBorder="1" applyAlignment="1">
      <alignment horizontal="center" vertical="center"/>
    </xf>
    <xf numFmtId="0" fontId="19" fillId="0" borderId="14" xfId="0" applyFont="1" applyBorder="1" applyAlignment="1">
      <alignment vertical="center" wrapText="1"/>
    </xf>
    <xf numFmtId="0" fontId="0" fillId="0" borderId="14" xfId="0" applyBorder="1"/>
    <xf numFmtId="0" fontId="20" fillId="0" borderId="2" xfId="0" applyFont="1" applyBorder="1" applyAlignment="1">
      <alignment vertical="center" wrapText="1"/>
    </xf>
    <xf numFmtId="0" fontId="20" fillId="0" borderId="2" xfId="0" applyFont="1" applyBorder="1" applyAlignment="1">
      <alignment horizontal="center" vertical="center"/>
    </xf>
    <xf numFmtId="0" fontId="21" fillId="0" borderId="2" xfId="0" applyFont="1" applyBorder="1" applyAlignment="1">
      <alignment horizontal="center" vertical="center" wrapText="1"/>
    </xf>
    <xf numFmtId="0" fontId="21" fillId="3" borderId="2" xfId="0" applyFont="1" applyFill="1" applyBorder="1" applyAlignment="1">
      <alignment horizontal="center" vertical="center"/>
    </xf>
    <xf numFmtId="0" fontId="21" fillId="0" borderId="2" xfId="0" applyFont="1" applyBorder="1" applyAlignment="1">
      <alignment vertical="center" wrapText="1"/>
    </xf>
    <xf numFmtId="2" fontId="21" fillId="0" borderId="2" xfId="25" applyNumberFormat="1" applyFont="1" applyFill="1" applyBorder="1" applyAlignment="1">
      <alignment horizontal="center" vertical="center" wrapText="1"/>
    </xf>
    <xf numFmtId="43" fontId="21" fillId="0" borderId="2" xfId="25" applyFont="1" applyFill="1" applyBorder="1" applyAlignment="1">
      <alignment horizontal="center" vertical="center" wrapText="1"/>
    </xf>
    <xf numFmtId="0" fontId="21" fillId="0" borderId="2" xfId="0" applyFont="1" applyBorder="1" applyAlignment="1">
      <alignment horizontal="left" vertical="center" wrapText="1"/>
    </xf>
    <xf numFmtId="0" fontId="17" fillId="0" borderId="2" xfId="0" applyFont="1" applyBorder="1"/>
    <xf numFmtId="0" fontId="17" fillId="0" borderId="2" xfId="0" applyFont="1" applyBorder="1" applyAlignment="1">
      <alignment horizontal="center"/>
    </xf>
    <xf numFmtId="168" fontId="17" fillId="0" borderId="2" xfId="0" applyNumberFormat="1" applyFont="1" applyBorder="1" applyAlignment="1">
      <alignment horizontal="center"/>
    </xf>
    <xf numFmtId="0" fontId="22" fillId="0" borderId="2" xfId="0" applyFont="1" applyBorder="1" applyAlignment="1">
      <alignment horizontal="center"/>
    </xf>
    <xf numFmtId="0" fontId="17" fillId="0" borderId="2" xfId="0" applyFont="1" applyBorder="1" applyAlignment="1">
      <alignment wrapText="1"/>
    </xf>
    <xf numFmtId="0" fontId="17" fillId="0" borderId="2" xfId="0" applyFont="1" applyBorder="1" applyAlignment="1">
      <alignment horizontal="center" vertical="center"/>
    </xf>
    <xf numFmtId="0" fontId="0" fillId="0" borderId="11" xfId="0" applyBorder="1" applyAlignment="1">
      <alignment horizontal="center"/>
    </xf>
    <xf numFmtId="43" fontId="21" fillId="0" borderId="0" xfId="25" applyFont="1" applyFill="1" applyBorder="1" applyAlignment="1">
      <alignment horizontal="center" vertical="center" wrapText="1"/>
    </xf>
    <xf numFmtId="0" fontId="23" fillId="3" borderId="2" xfId="0" applyFont="1" applyFill="1" applyBorder="1" applyAlignment="1">
      <alignment horizontal="center" vertical="center"/>
    </xf>
    <xf numFmtId="0" fontId="23" fillId="0" borderId="0" xfId="0" applyFont="1" applyAlignment="1">
      <alignment horizontal="center" vertical="center"/>
    </xf>
    <xf numFmtId="0" fontId="21" fillId="0" borderId="0" xfId="0" applyFont="1" applyAlignment="1">
      <alignment horizontal="center" vertical="center"/>
    </xf>
    <xf numFmtId="164" fontId="23" fillId="0" borderId="0" xfId="0" applyNumberFormat="1" applyFont="1" applyAlignment="1">
      <alignment horizontal="center" vertical="center"/>
    </xf>
    <xf numFmtId="0" fontId="17" fillId="3" borderId="2" xfId="0" applyFont="1" applyFill="1" applyBorder="1" applyAlignment="1">
      <alignment horizontal="center" vertical="center"/>
    </xf>
    <xf numFmtId="43" fontId="21" fillId="0" borderId="0" xfId="0" applyNumberFormat="1" applyFont="1" applyAlignment="1">
      <alignment horizontal="center" vertical="center"/>
    </xf>
    <xf numFmtId="43" fontId="21" fillId="3" borderId="2" xfId="25" applyFont="1" applyFill="1" applyBorder="1" applyAlignment="1">
      <alignment horizontal="center" vertical="center" wrapText="1"/>
    </xf>
    <xf numFmtId="2" fontId="17" fillId="0" borderId="2" xfId="0" applyNumberFormat="1" applyFont="1" applyBorder="1" applyAlignment="1">
      <alignment horizontal="center"/>
    </xf>
    <xf numFmtId="1" fontId="17" fillId="0" borderId="2" xfId="0" applyNumberFormat="1" applyFont="1" applyBorder="1" applyAlignment="1">
      <alignment horizontal="center"/>
    </xf>
    <xf numFmtId="0" fontId="17" fillId="3" borderId="2" xfId="0" applyFont="1" applyFill="1" applyBorder="1" applyAlignment="1">
      <alignment horizontal="center"/>
    </xf>
    <xf numFmtId="0" fontId="21" fillId="0" borderId="2" xfId="0" applyFont="1" applyBorder="1" applyAlignment="1">
      <alignment horizontal="right" vertical="center" wrapText="1"/>
    </xf>
    <xf numFmtId="0" fontId="25" fillId="0" borderId="0" xfId="0" applyFont="1" applyAlignment="1">
      <alignment horizontal="center" vertical="center"/>
    </xf>
    <xf numFmtId="0" fontId="22" fillId="0" borderId="0" xfId="0" applyFont="1"/>
    <xf numFmtId="0" fontId="22" fillId="0" borderId="0" xfId="0" applyFont="1" applyAlignment="1">
      <alignment horizontal="center"/>
    </xf>
    <xf numFmtId="0" fontId="22" fillId="3" borderId="0" xfId="0" applyFont="1" applyFill="1" applyAlignment="1">
      <alignment horizontal="center"/>
    </xf>
    <xf numFmtId="167" fontId="17" fillId="3" borderId="2" xfId="0" applyNumberFormat="1" applyFont="1" applyFill="1" applyBorder="1" applyAlignment="1">
      <alignment horizontal="center"/>
    </xf>
    <xf numFmtId="43" fontId="17" fillId="3" borderId="2" xfId="0" applyNumberFormat="1" applyFont="1" applyFill="1" applyBorder="1" applyAlignment="1">
      <alignment horizontal="center"/>
    </xf>
    <xf numFmtId="169" fontId="17" fillId="3" borderId="2" xfId="0" applyNumberFormat="1" applyFont="1" applyFill="1" applyBorder="1" applyAlignment="1">
      <alignment horizontal="center"/>
    </xf>
    <xf numFmtId="43" fontId="17" fillId="0" borderId="0" xfId="0" applyNumberFormat="1" applyFont="1"/>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23" fillId="0" borderId="0" xfId="0" applyFont="1" applyAlignment="1">
      <alignment horizontal="center"/>
    </xf>
    <xf numFmtId="0" fontId="26" fillId="0" borderId="0" xfId="0" applyFont="1" applyAlignment="1">
      <alignment horizontal="right" vertical="center" wrapText="1"/>
    </xf>
    <xf numFmtId="43" fontId="21" fillId="0" borderId="0" xfId="0" applyNumberFormat="1" applyFont="1" applyAlignment="1">
      <alignment horizontal="center"/>
    </xf>
    <xf numFmtId="43" fontId="17" fillId="0" borderId="0" xfId="0" applyNumberFormat="1" applyFont="1" applyAlignment="1">
      <alignment horizontal="center"/>
    </xf>
    <xf numFmtId="0" fontId="19" fillId="0" borderId="11" xfId="0" applyFont="1" applyBorder="1" applyAlignment="1">
      <alignment horizontal="center" vertical="center"/>
    </xf>
    <xf numFmtId="166" fontId="19" fillId="0" borderId="11" xfId="0" applyNumberFormat="1" applyFont="1" applyBorder="1" applyAlignment="1">
      <alignment horizontal="center" vertical="center"/>
    </xf>
    <xf numFmtId="166" fontId="19" fillId="3" borderId="2" xfId="0" applyNumberFormat="1" applyFont="1" applyFill="1" applyBorder="1" applyAlignment="1">
      <alignment horizontal="center" vertical="center"/>
    </xf>
    <xf numFmtId="0" fontId="23" fillId="0" borderId="2" xfId="0" applyFont="1" applyBorder="1" applyAlignment="1">
      <alignment vertical="center" wrapText="1"/>
    </xf>
    <xf numFmtId="0" fontId="21" fillId="0" borderId="2" xfId="0" applyFont="1" applyBorder="1" applyAlignment="1">
      <alignment horizontal="center" vertical="center"/>
    </xf>
    <xf numFmtId="2" fontId="21" fillId="0" borderId="11" xfId="0" applyNumberFormat="1" applyFont="1" applyBorder="1" applyAlignment="1">
      <alignment horizontal="center" vertical="center"/>
    </xf>
    <xf numFmtId="166" fontId="21" fillId="0" borderId="2" xfId="0" applyNumberFormat="1" applyFont="1" applyBorder="1" applyAlignment="1">
      <alignment horizontal="center" vertical="center"/>
    </xf>
    <xf numFmtId="2" fontId="21" fillId="0" borderId="2" xfId="0" applyNumberFormat="1" applyFont="1" applyBorder="1" applyAlignment="1">
      <alignment horizontal="center" vertical="center"/>
    </xf>
    <xf numFmtId="165" fontId="19" fillId="0" borderId="11" xfId="0" applyNumberFormat="1" applyFont="1" applyBorder="1" applyAlignment="1">
      <alignment horizontal="center" vertical="center"/>
    </xf>
    <xf numFmtId="2" fontId="20" fillId="0" borderId="11" xfId="0" applyNumberFormat="1" applyFont="1" applyBorder="1" applyAlignment="1">
      <alignment horizontal="center" vertical="center"/>
    </xf>
    <xf numFmtId="0" fontId="10" fillId="0" borderId="0" xfId="0" applyFont="1" applyAlignment="1">
      <alignment vertical="top"/>
    </xf>
    <xf numFmtId="0" fontId="8" fillId="0" borderId="0" xfId="0" applyFont="1" applyAlignment="1">
      <alignment horizontal="center"/>
    </xf>
    <xf numFmtId="0" fontId="17" fillId="0" borderId="0" xfId="0" applyFont="1" applyAlignment="1">
      <alignment horizontal="left" vertical="center"/>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xf>
    <xf numFmtId="0" fontId="17" fillId="0" borderId="21" xfId="0" applyFont="1" applyBorder="1" applyAlignment="1">
      <alignment horizontal="left" vertical="center" wrapText="1"/>
    </xf>
    <xf numFmtId="0" fontId="17" fillId="0" borderId="21" xfId="0" applyFont="1" applyBorder="1" applyAlignment="1">
      <alignment horizontal="center" vertical="center" wrapText="1"/>
    </xf>
    <xf numFmtId="0" fontId="17" fillId="0" borderId="0" xfId="0" applyFont="1" applyAlignment="1">
      <alignment vertical="center" wrapText="1"/>
    </xf>
    <xf numFmtId="0" fontId="17" fillId="0" borderId="23" xfId="0" applyFont="1" applyBorder="1" applyAlignment="1">
      <alignment horizontal="left" vertical="center"/>
    </xf>
    <xf numFmtId="0" fontId="17" fillId="0" borderId="24" xfId="0" applyFont="1" applyBorder="1" applyAlignment="1">
      <alignment horizontal="left" vertical="top"/>
    </xf>
    <xf numFmtId="0" fontId="17" fillId="0" borderId="24" xfId="0" applyFont="1" applyBorder="1" applyAlignment="1">
      <alignment horizontal="center" vertical="center"/>
    </xf>
    <xf numFmtId="0" fontId="17" fillId="0" borderId="24" xfId="0" applyFont="1" applyBorder="1" applyAlignment="1">
      <alignment horizontal="center"/>
    </xf>
    <xf numFmtId="0" fontId="17" fillId="0" borderId="22" xfId="0" applyFont="1" applyBorder="1" applyAlignment="1">
      <alignment horizontal="center"/>
    </xf>
    <xf numFmtId="0" fontId="17" fillId="0" borderId="21" xfId="0" applyFont="1" applyBorder="1" applyAlignment="1">
      <alignment horizontal="left" vertical="center"/>
    </xf>
    <xf numFmtId="0" fontId="17" fillId="0" borderId="21" xfId="0" applyFont="1" applyBorder="1" applyAlignment="1">
      <alignment horizontal="left" vertical="top"/>
    </xf>
    <xf numFmtId="0" fontId="28" fillId="0" borderId="21" xfId="0" applyFont="1" applyBorder="1" applyAlignment="1">
      <alignment horizontal="center" vertical="center"/>
    </xf>
    <xf numFmtId="4" fontId="17" fillId="0" borderId="21" xfId="0" applyNumberFormat="1" applyFont="1" applyBorder="1" applyAlignment="1">
      <alignment horizontal="center"/>
    </xf>
    <xf numFmtId="0" fontId="17" fillId="0" borderId="21" xfId="0" applyFont="1" applyBorder="1" applyAlignment="1">
      <alignment horizontal="left" vertical="top" wrapText="1"/>
    </xf>
    <xf numFmtId="0" fontId="28" fillId="0" borderId="24" xfId="0" applyFont="1" applyBorder="1" applyAlignment="1">
      <alignment horizontal="center" vertical="center"/>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4" fontId="17" fillId="0" borderId="21" xfId="0" applyNumberFormat="1" applyFont="1" applyBorder="1" applyAlignment="1">
      <alignment horizontal="center" vertical="center" wrapText="1"/>
    </xf>
    <xf numFmtId="4" fontId="17" fillId="0" borderId="21" xfId="0" applyNumberFormat="1" applyFont="1" applyBorder="1" applyAlignment="1">
      <alignment horizontal="center" wrapText="1"/>
    </xf>
    <xf numFmtId="0" fontId="28" fillId="0" borderId="21" xfId="0" applyFont="1" applyBorder="1" applyAlignment="1">
      <alignment horizontal="center" vertical="center" wrapText="1"/>
    </xf>
    <xf numFmtId="0" fontId="18" fillId="0" borderId="0" xfId="0" applyFont="1"/>
    <xf numFmtId="0" fontId="17" fillId="0" borderId="0" xfId="0" applyFont="1" applyAlignment="1">
      <alignment vertical="center"/>
    </xf>
    <xf numFmtId="0" fontId="17" fillId="0" borderId="25" xfId="0" applyFont="1" applyBorder="1"/>
    <xf numFmtId="0" fontId="17" fillId="0" borderId="26" xfId="0" applyFont="1" applyBorder="1" applyAlignment="1">
      <alignment horizontal="center"/>
    </xf>
    <xf numFmtId="0" fontId="17" fillId="0" borderId="6" xfId="0" applyFont="1" applyBorder="1"/>
    <xf numFmtId="0" fontId="17" fillId="0" borderId="6" xfId="0" applyFont="1" applyBorder="1" applyAlignment="1">
      <alignment horizontal="left" vertical="top" wrapText="1"/>
    </xf>
    <xf numFmtId="0" fontId="17" fillId="0" borderId="6"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xf>
    <xf numFmtId="0" fontId="17" fillId="0" borderId="15" xfId="0" applyFont="1" applyBorder="1" applyAlignment="1">
      <alignment horizontal="center"/>
    </xf>
    <xf numFmtId="0" fontId="17" fillId="0" borderId="7" xfId="0" applyFont="1" applyBorder="1"/>
    <xf numFmtId="0" fontId="17" fillId="0" borderId="7" xfId="0" applyFont="1" applyBorder="1" applyAlignment="1">
      <alignment horizontal="left" vertical="top" wrapText="1"/>
    </xf>
    <xf numFmtId="0" fontId="17" fillId="0" borderId="7" xfId="0" applyFont="1" applyBorder="1" applyAlignment="1">
      <alignment horizontal="center" vertical="center" wrapText="1"/>
    </xf>
    <xf numFmtId="0" fontId="17" fillId="0" borderId="13" xfId="0" applyFont="1" applyBorder="1" applyAlignment="1">
      <alignment horizontal="center" vertical="center"/>
    </xf>
    <xf numFmtId="0" fontId="17" fillId="0" borderId="17" xfId="0" applyFont="1" applyBorder="1" applyAlignment="1">
      <alignment horizontal="center"/>
    </xf>
    <xf numFmtId="0" fontId="17" fillId="0" borderId="13" xfId="0" applyFont="1" applyBorder="1" applyAlignment="1">
      <alignment horizontal="center"/>
    </xf>
    <xf numFmtId="0" fontId="17" fillId="0" borderId="10" xfId="0" applyFont="1" applyBorder="1"/>
    <xf numFmtId="0" fontId="17" fillId="0" borderId="10" xfId="0" applyFont="1" applyBorder="1" applyAlignment="1">
      <alignment horizontal="left" vertical="top" wrapText="1"/>
    </xf>
    <xf numFmtId="0" fontId="17" fillId="0" borderId="10" xfId="0" applyFont="1" applyBorder="1" applyAlignment="1">
      <alignment horizontal="center" vertical="center"/>
    </xf>
    <xf numFmtId="0" fontId="17" fillId="0" borderId="18" xfId="0" applyFont="1" applyBorder="1" applyAlignment="1">
      <alignment horizontal="center" vertical="center"/>
    </xf>
    <xf numFmtId="0" fontId="17" fillId="0" borderId="9" xfId="0" applyFont="1" applyBorder="1" applyAlignment="1">
      <alignment horizontal="center"/>
    </xf>
    <xf numFmtId="0" fontId="17" fillId="0" borderId="18" xfId="0" applyFont="1" applyBorder="1" applyAlignment="1">
      <alignment horizontal="center"/>
    </xf>
    <xf numFmtId="0" fontId="17" fillId="0" borderId="7" xfId="0" applyFont="1" applyBorder="1" applyAlignment="1">
      <alignment horizontal="left" vertical="top"/>
    </xf>
    <xf numFmtId="0" fontId="17" fillId="0" borderId="7" xfId="0" applyFont="1" applyBorder="1" applyAlignment="1">
      <alignment horizontal="center" vertical="center"/>
    </xf>
    <xf numFmtId="0" fontId="17" fillId="0" borderId="7" xfId="0" applyFont="1" applyBorder="1" applyAlignment="1">
      <alignment wrapText="1"/>
    </xf>
    <xf numFmtId="4" fontId="17" fillId="0" borderId="13" xfId="0" applyNumberFormat="1" applyFont="1" applyBorder="1" applyAlignment="1">
      <alignment horizontal="center" vertical="center" wrapText="1"/>
    </xf>
    <xf numFmtId="4" fontId="17" fillId="0" borderId="17" xfId="0" applyNumberFormat="1" applyFont="1" applyBorder="1" applyAlignment="1">
      <alignment horizontal="center" vertical="center" wrapText="1"/>
    </xf>
    <xf numFmtId="0" fontId="17" fillId="0" borderId="8" xfId="0" applyFont="1" applyBorder="1"/>
    <xf numFmtId="0" fontId="17" fillId="0" borderId="8" xfId="0" applyFont="1" applyBorder="1" applyAlignment="1">
      <alignment horizontal="left" vertical="top"/>
    </xf>
    <xf numFmtId="0" fontId="17" fillId="0" borderId="8" xfId="0" applyFont="1" applyBorder="1" applyAlignment="1">
      <alignment horizontal="center" vertical="center"/>
    </xf>
    <xf numFmtId="4" fontId="17" fillId="0" borderId="13" xfId="0" applyNumberFormat="1" applyFont="1" applyBorder="1" applyAlignment="1">
      <alignment horizontal="center" vertical="center"/>
    </xf>
    <xf numFmtId="4" fontId="17" fillId="0" borderId="17" xfId="0" applyNumberFormat="1" applyFont="1" applyBorder="1" applyAlignment="1">
      <alignment horizontal="center" vertical="center"/>
    </xf>
    <xf numFmtId="4" fontId="17" fillId="0" borderId="19" xfId="0" applyNumberFormat="1" applyFont="1" applyBorder="1" applyAlignment="1">
      <alignment horizontal="center"/>
    </xf>
    <xf numFmtId="4" fontId="17" fillId="0" borderId="20" xfId="0" applyNumberFormat="1" applyFont="1" applyBorder="1" applyAlignment="1">
      <alignment horizontal="center"/>
    </xf>
    <xf numFmtId="4" fontId="17" fillId="0" borderId="13" xfId="0" applyNumberFormat="1" applyFont="1" applyFill="1" applyBorder="1" applyAlignment="1">
      <alignment horizontal="center" vertical="center"/>
    </xf>
    <xf numFmtId="4" fontId="17" fillId="0" borderId="13" xfId="0" applyNumberFormat="1" applyFont="1" applyFill="1" applyBorder="1" applyAlignment="1">
      <alignment horizontal="center" vertical="center" wrapText="1"/>
    </xf>
    <xf numFmtId="4" fontId="17" fillId="0" borderId="17" xfId="0" applyNumberFormat="1" applyFont="1" applyFill="1" applyBorder="1" applyAlignment="1">
      <alignment horizontal="center" vertical="center"/>
    </xf>
    <xf numFmtId="4" fontId="17" fillId="0" borderId="17" xfId="0" applyNumberFormat="1" applyFont="1" applyFill="1" applyBorder="1" applyAlignment="1">
      <alignment horizontal="center" vertical="center" wrapText="1"/>
    </xf>
    <xf numFmtId="4" fontId="17" fillId="0" borderId="19" xfId="0" applyNumberFormat="1" applyFont="1" applyFill="1" applyBorder="1" applyAlignment="1">
      <alignment horizontal="center"/>
    </xf>
    <xf numFmtId="4" fontId="17" fillId="0" borderId="20" xfId="0" applyNumberFormat="1" applyFont="1" applyFill="1" applyBorder="1" applyAlignment="1">
      <alignment horizontal="center"/>
    </xf>
    <xf numFmtId="0" fontId="17" fillId="0" borderId="27" xfId="0" applyFont="1" applyBorder="1" applyAlignment="1">
      <alignment horizontal="center" vertical="center"/>
    </xf>
    <xf numFmtId="0" fontId="17" fillId="0" borderId="28" xfId="0" applyFont="1" applyBorder="1" applyAlignment="1">
      <alignment horizontal="center"/>
    </xf>
    <xf numFmtId="4" fontId="17" fillId="0" borderId="19" xfId="0" applyNumberFormat="1" applyFont="1" applyFill="1" applyBorder="1" applyAlignment="1">
      <alignment horizontal="center" vertical="center"/>
    </xf>
    <xf numFmtId="0" fontId="17" fillId="0" borderId="0" xfId="0" applyFont="1" applyAlignment="1">
      <alignment horizontal="center"/>
    </xf>
    <xf numFmtId="0" fontId="17" fillId="0" borderId="0" xfId="0"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27" fillId="0" borderId="3" xfId="0" applyFont="1" applyBorder="1" applyAlignment="1">
      <alignment horizontal="center" wrapText="1"/>
    </xf>
    <xf numFmtId="0" fontId="0" fillId="0" borderId="0" xfId="0" applyAlignment="1">
      <alignment wrapText="1"/>
    </xf>
    <xf numFmtId="0" fontId="18" fillId="0" borderId="0" xfId="0" applyFont="1" applyAlignment="1">
      <alignment horizontal="center" wrapText="1"/>
    </xf>
    <xf numFmtId="0" fontId="10" fillId="0" borderId="0" xfId="0" applyFont="1" applyAlignment="1">
      <alignment horizontal="center" wrapText="1"/>
    </xf>
    <xf numFmtId="0" fontId="16" fillId="0" borderId="0" xfId="0" applyFont="1" applyAlignment="1">
      <alignment vertical="center" wrapText="1"/>
    </xf>
    <xf numFmtId="0" fontId="10" fillId="0" borderId="0" xfId="0" applyFont="1"/>
    <xf numFmtId="0" fontId="8" fillId="0" borderId="0" xfId="0" applyFont="1" applyAlignment="1">
      <alignment horizontal="center" wrapText="1"/>
    </xf>
    <xf numFmtId="0" fontId="17" fillId="0" borderId="0" xfId="6" applyFont="1" applyAlignment="1">
      <alignment horizontal="center" vertical="center"/>
    </xf>
    <xf numFmtId="0" fontId="17" fillId="0" borderId="0" xfId="6" applyFont="1" applyAlignment="1">
      <alignment horizontal="left" vertical="top"/>
    </xf>
    <xf numFmtId="0" fontId="17" fillId="0" borderId="0" xfId="6" applyFont="1" applyAlignment="1">
      <alignment horizontal="center"/>
    </xf>
    <xf numFmtId="0" fontId="5" fillId="0" borderId="0" xfId="6"/>
    <xf numFmtId="0" fontId="17" fillId="0" borderId="0" xfId="6" applyFont="1" applyAlignment="1">
      <alignment horizontal="center"/>
    </xf>
    <xf numFmtId="0" fontId="18" fillId="0" borderId="0" xfId="6" applyFont="1" applyAlignment="1">
      <alignment horizontal="center"/>
    </xf>
    <xf numFmtId="0" fontId="32" fillId="0" borderId="0" xfId="6" applyFont="1" applyAlignment="1">
      <alignment horizontal="center" vertical="center"/>
    </xf>
    <xf numFmtId="0" fontId="17" fillId="0" borderId="29" xfId="6" applyFont="1" applyBorder="1" applyAlignment="1">
      <alignment horizontal="center"/>
    </xf>
    <xf numFmtId="0" fontId="32" fillId="0" borderId="0" xfId="6" applyFont="1" applyAlignment="1">
      <alignment horizontal="center"/>
    </xf>
    <xf numFmtId="0" fontId="9" fillId="0" borderId="0" xfId="6" applyFont="1"/>
  </cellXfs>
  <cellStyles count="34">
    <cellStyle name="ЗаголовокСтолбца" xfId="1"/>
    <cellStyle name="Обычный" xfId="0" builtinId="0"/>
    <cellStyle name="Обычный 100" xfId="30"/>
    <cellStyle name="Обычный 11" xfId="22"/>
    <cellStyle name="Обычный 11 2" xfId="27"/>
    <cellStyle name="Обычный 14" xfId="15"/>
    <cellStyle name="Обычный 2" xfId="2"/>
    <cellStyle name="Обычный 2 2" xfId="6"/>
    <cellStyle name="Обычный 2 2 2" xfId="7"/>
    <cellStyle name="Обычный 2 3" xfId="23"/>
    <cellStyle name="Обычный 2 4" xfId="29"/>
    <cellStyle name="Обычный 3" xfId="8"/>
    <cellStyle name="Обычный 3 2" xfId="13"/>
    <cellStyle name="Обычный 3 2 2" xfId="21"/>
    <cellStyle name="Обычный 3 3" xfId="28"/>
    <cellStyle name="Обычный 4" xfId="10"/>
    <cellStyle name="Обычный 4 2" xfId="16"/>
    <cellStyle name="Обычный 4 3" xfId="24"/>
    <cellStyle name="Обычный 4 4" xfId="31"/>
    <cellStyle name="Обычный 5" xfId="11"/>
    <cellStyle name="Обычный 5 2" xfId="20"/>
    <cellStyle name="Обычный 5 3" xfId="33"/>
    <cellStyle name="Обычный 6" xfId="14"/>
    <cellStyle name="Обычный 6 2" xfId="18"/>
    <cellStyle name="Обычный 6 2 2" xfId="19"/>
    <cellStyle name="Обычный 7" xfId="26"/>
    <cellStyle name="Обычный 7 2" xfId="32"/>
    <cellStyle name="Стиль 1" xfId="9"/>
    <cellStyle name="Финансовый" xfId="25" builtinId="3"/>
    <cellStyle name="Финансовый 2" xfId="4"/>
    <cellStyle name="Финансовый 3" xfId="5"/>
    <cellStyle name="Финансовый 4" xfId="17"/>
    <cellStyle name="Финансовый 5" xfId="12"/>
    <cellStyle name="Формула" xfId="3"/>
  </cellStyles>
  <dxfs count="0"/>
  <tableStyles count="0" defaultTableStyle="TableStyleMedium2" defaultPivotStyle="PivotStyleLight16"/>
  <colors>
    <mruColors>
      <color rgb="FFCCFF33"/>
      <color rgb="FF99FF33"/>
      <color rgb="FFCCF4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54;&#1083;&#1100;&#1075;&#1072;%20&#1042;&#1080;&#1082;&#1090;&#1086;&#1088;&#1086;&#1074;&#1085;&#1072;\&#1057;&#1072;&#1088;&#1072;&#1090;&#1086;&#1074;&#1101;&#1085;&#1077;&#1088;&#1075;&#1086;%202005\B-PL\2003_new\&#1041;&#1080;&#1079;&#1085;&#1077;&#1089;-&#1087;&#1083;&#1072;&#1085;%20&#1087;&#1086;%20&#1088;&#1072;&#1079;&#1076;&#1077;&#1083;&#1072;&#1084;\Algoritm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55;&#1086;&#1103;&#1089;&#1085;&#1080;&#1090;&#1077;&#1083;&#1100;&#1085;&#1099;&#1077;%20&#1079;&#1072;&#1087;&#1080;&#1089;&#1082;&#1080;\4%20&#1072;&#1074;&#1075;&#1091;&#1089;&#1090;&#1072;%202006\Documents%20and%20Settings\Ustinov\Local%20Settings\Temporary%20Internet%20Files\OLK2B0\&#1054;&#1090;&#1087;&#1088;&#1072;&#1074;&#1083;&#1077;&#1085;&#1086;\brp\&#1043;&#1059;&#1060;&#1050;\GUF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44;&#1086;&#1093;&#1086;&#1076;&#1099;\&#1053;&#1072;&#1083;&#1086;&#1075;&#1086;&#1074;&#1099;&#1077;%20&#1076;&#1086;&#1093;&#1086;&#1076;&#1099;\&#1053;&#1044;&#1057;\&#1054;&#1090;&#1087;&#1088;&#1072;&#1074;&#1083;&#1077;&#1085;&#1086;\27_03_06\Documents%20and%20Settings\&#1040;&#1076;&#1084;&#1080;&#1085;&#1080;&#1089;&#1090;&#1088;&#1072;&#1090;&#1086;&#1088;\&#1052;&#1086;&#1080;%20&#1076;&#1086;&#1082;&#1091;&#1084;&#1077;&#1085;&#1090;&#1099;\&#1043;.&#1052;.&#1043;&#1088;&#1077;&#1073;&#1077;&#1085;&#1100;\&#1044;&#1086;&#1093;&#1086;&#1076;&#1099;\&#1092;&#1077;&#1074;&#1088;06\DOCUME~1\Admin\LOCALS~1\Temp\OutPutReports\Media\TablesYearToYe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9428\&#1056;&#1072;&#1073;&#1086;&#1095;&#1080;&#1081;%20&#1089;&#1090;&#1086;&#1083;\&#1086;&#1090;&#1095;&#1077;&#1090;%20&#1101;&#1085;&#1077;&#1088;&#1075;%2020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O\&#1080;&#1085;&#1074;&#1077;&#1089;&#1090;&#1080;&#1094;%20&#1087;&#1088;&#1086;&#1075;&#1088;&#1072;&#1084;&#1084;&#1099;\&#1092;&#1072;&#1082;&#1090;%202019\&#1075;&#1086;&#1076;\&#1057;&#1072;&#1088;&#1072;&#1090;&#1086;&#1074;&#1089;&#1082;&#1072;&#1103;%20&#1086;&#1073;&#1083;&#1072;&#1089;&#1090;&#1100;.NET.INV.(&#1075;&#1086;&#1076;)20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hinaon\Documents%20and%20Settings\Ievleva\Local%20Settings\Temporary%20Internet%20Files\Content.Outlook\XTAUZLZV\&#1072;&#1074;&#1075;-&#1089;&#1077;&#1085;&#1090;2011\&#1089;&#1088;&#1072;&#1074;&#1085;&#1077;&#1085;&#1080;&#1077;%20&#1080;&#1085;&#1074;&#1077;&#1089;&#1090;&#1087;&#1083;&#1072;&#1085;&#1086;&#1074;%20&#1082;&#1086;&#1084;&#1087;&#1072;&#1085;&#1080;&#1081;%20&#1058;&#1069;&#1050;&#1072;_10&#1072;&#1074;&#1075;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dep03n\&#1057;&#1077;&#1090;&#1077;&#1074;&#1086;&#1081;%20&#1076;&#1080;&#1089;&#1082;%20Z\portachev\&#1057;&#1090;&#1072;&#1090;&#1080;&#1089;&#1090;&#1080;&#1082;&#1072;%20&#1094;&#1077;&#1085;%20&#1080;%20&#1092;&#1080;&#1085;&#1072;&#1085;&#1089;&#1086;&#1074;\&#1052;&#1086;&#1080;%20&#1076;&#1086;&#1082;&#1091;&#1084;&#1077;&#1085;&#1090;&#1099;\&#1052;&#1054;&#1041;\06-03-06\Var2.7%20(version%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s/&#1042;&#1077;&#1088;&#1073;&#1080;&#1094;&#1082;&#1080;&#1081;/&#1055;&#1088;&#1080;&#1082;&#1072;&#1079;&#1099;/&#1056;&#1077;&#1077;&#1089;&#1090;&#1088;%20&#1087;&#1088;&#1080;&#1082;&#1072;&#1079;&#1086;&#1074;%202020_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rtachev\Analitzapiska\Documents%20and%20Settings\Nahimovskay\Local%20Settings\Temporary%20Internet%20Files\OLK35\&#1050;&#1086;&#1087;&#1080;&#1103;%20V2.200721&#1072;&#1087;&#1088;&#1077;&#1083;&#1103;&#1091;&#1090;&#1086;&#1095;&#108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O/&#1076;&#1083;&#1103;%20&#1088;&#1072;&#1079;&#1084;&#1077;&#1097;&#1077;&#1085;&#1080;&#1103;%20&#1085;&#1072;%20&#1089;&#1072;&#1081;&#1090;&#1077;/2024/&#1055;&#1088;&#1077;&#1076;&#1083;&#1086;&#1078;&#1077;&#1085;&#1080;&#1103;%20&#1040;&#1054;%20&#1057;&#1055;&#1043;&#1069;&#1057;%20&#1085;&#1072;%202025%20&#1075;&#1086;&#1076;%20&#1086;%20&#1088;&#1072;&#1079;&#1084;&#1077;&#1088;&#1077;%20&#1094;&#1077;&#1085;%20(&#1090;&#1072;&#1088;&#1080;&#1092;&#1086;&#1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полугодие - уточн."/>
      <sheetName val="Лист3"/>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Д"/>
      <sheetName val="ФедД"/>
      <sheetName val="РегД"/>
      <sheetName val="КонР"/>
      <sheetName val="ФедР"/>
      <sheetName val="РегР"/>
      <sheetName val="ФедИ"/>
      <sheetName val="РегИ"/>
      <sheetName val="Гр5(о)"/>
      <sheetName val="Control"/>
      <sheetName val="МЭР"/>
      <sheetName val="vec"/>
      <sheetName val="1999"/>
      <sheetName val="БДДС month _ф_"/>
      <sheetName val="БДДС month _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ение"/>
      <sheetName val="Итоги1"/>
      <sheetName val="Структура1"/>
      <sheetName val="Доходы (исполнение)1"/>
      <sheetName val="Расходы (исполнение)1"/>
      <sheetName val="Доходы (динамика)1"/>
      <sheetName val="Расходы (динамика)1"/>
      <sheetName val="Источники1"/>
      <sheetName val="Диаграммы1"/>
      <sheetName val="Итоги2"/>
      <sheetName val="Структура2"/>
      <sheetName val="Доходы (исполнение)2"/>
      <sheetName val="Расходы (исполнение)2"/>
      <sheetName val="Доходы (динамика)2"/>
      <sheetName val="Расходы (динамика)2"/>
      <sheetName val="Источники2"/>
      <sheetName val="Диаграммы2"/>
      <sheetName val="Итоги3"/>
      <sheetName val="Структура3"/>
      <sheetName val="Доходы (динамика)3"/>
      <sheetName val="Расходы (динамика)3"/>
      <sheetName val="Источники3"/>
      <sheetName val="ПРОГНОЗ_1"/>
      <sheetName val="ФедД"/>
      <sheetName val="Гр5(о)"/>
      <sheetName val="vec"/>
      <sheetName val="0_33"/>
    </sheetNames>
    <sheetDataSet>
      <sheetData sheetId="0" refreshError="1">
        <row r="17">
          <cell r="AE17">
            <v>8</v>
          </cell>
          <cell r="AF17">
            <v>7</v>
          </cell>
        </row>
        <row r="20">
          <cell r="AE20" t="str">
            <v>10 месяцев 2003 года</v>
          </cell>
          <cell r="AF20" t="str">
            <v>10 месяцев 2002 года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pdTemplMain"/>
      <sheetName val="modHelp"/>
      <sheetName val="modChange"/>
      <sheetName val="modPROV"/>
      <sheetName val="Инструкция"/>
      <sheetName val="Обновление"/>
      <sheetName val="Лог обновления"/>
      <sheetName val="Титульный"/>
      <sheetName val="Факт"/>
      <sheetName val="План"/>
      <sheetName val="Комментарии"/>
      <sheetName val="Проверка"/>
      <sheetName val="et_union_h"/>
      <sheetName val="TEHSHEET"/>
      <sheetName val="AllSheetsInThisWorkbook"/>
      <sheetName val="EVENTS"/>
      <sheetName val="REESTR_ORG"/>
      <sheetName val="REESTR_TEMP"/>
      <sheetName val="REESTR"/>
      <sheetName val="modButtonClick"/>
      <sheetName val="modFrmCalenda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5">
          <cell r="G15">
            <v>2013</v>
          </cell>
        </row>
        <row r="20">
          <cell r="G20" t="str">
            <v>ЗАО "СПГЭС"</v>
          </cell>
        </row>
      </sheetData>
      <sheetData sheetId="8" refreshError="1"/>
      <sheetData sheetId="9" refreshError="1"/>
      <sheetData sheetId="10" refreshError="1"/>
      <sheetData sheetId="11" refreshError="1"/>
      <sheetData sheetId="12" refreshError="1"/>
      <sheetData sheetId="13">
        <row r="3">
          <cell r="O3" t="str">
            <v>Тариф</v>
          </cell>
          <cell r="X3" t="str">
            <v>Повышение энергоэффективности при производстве тепловой и электрической энергии:</v>
          </cell>
          <cell r="AD3" t="str">
            <v>- Снижение потерь ЭЭ при передаче (%)</v>
          </cell>
        </row>
        <row r="4">
          <cell r="O4" t="str">
            <v>Федеральный бюджет</v>
          </cell>
          <cell r="X4" t="str">
            <v>- применение рекуперативных и регенеративных горелок (позволяют подогревать подаваемый в камеру горения воздух за счет утилизации тепла отводимых газов)</v>
          </cell>
          <cell r="AD4" t="str">
            <v>- Снижение расхода ЭЭ на хозяйственные нужды (%)</v>
          </cell>
        </row>
        <row r="5">
          <cell r="O5" t="str">
            <v>Региональный бюджет</v>
          </cell>
          <cell r="X5" t="str">
            <v>- автоматизация режимов горения (поддержание оптимального соотношения топливо-воздух)</v>
          </cell>
          <cell r="AD5" t="str">
            <v>- Снижение расхода ТЭ на хозяйственные нужды (%)</v>
          </cell>
        </row>
        <row r="6">
          <cell r="O6" t="str">
            <v>Муниципальный бюджет</v>
          </cell>
          <cell r="X6" t="str">
            <v>- применение беспламенного объемного сжигания, технология HiTAK</v>
          </cell>
          <cell r="AD6" t="str">
            <v>- Снижение расхода воды на хозяйственные нужды (%)</v>
          </cell>
        </row>
        <row r="7">
          <cell r="O7" t="str">
            <v>Собственные средства</v>
          </cell>
          <cell r="X7" t="str">
            <v>- сжигание твердого топлива в кипящем слое</v>
          </cell>
          <cell r="AD7" t="str">
            <v>- Снижение расхода топлива на хозяйственные нужды (%)</v>
          </cell>
        </row>
        <row r="8">
          <cell r="O8" t="str">
            <v>Привлеченные средства в рамках трехсторонних договоров</v>
          </cell>
          <cell r="X8" t="str">
            <v>- рекуперация тепла отводимых газов системы дымоудаления, подогрев исходной воды или приточного воздуха</v>
          </cell>
        </row>
        <row r="9">
          <cell r="O9" t="str">
            <v>Без финансирования</v>
          </cell>
          <cell r="X9" t="str">
            <v>- минимизация величины продувки котла</v>
          </cell>
        </row>
        <row r="10">
          <cell r="O10" t="str">
            <v>Не финансировалось (не включено в программу)</v>
          </cell>
          <cell r="X10" t="str">
            <v>- надстройка действующих водогрейных или паровых котлов газотурбинными установками</v>
          </cell>
        </row>
        <row r="11">
          <cell r="X11" t="str">
            <v>- магнитострикционная очистка внутренних поверхностей котлов от накипи</v>
          </cell>
        </row>
        <row r="12">
          <cell r="X12" t="str">
            <v>- устранение присосов воздуха в газоходах и обмуровках через трещины и неплотности</v>
          </cell>
        </row>
        <row r="13">
          <cell r="X13" t="str">
            <v>- сбор и возврат конденсата в котел</v>
          </cell>
        </row>
        <row r="14">
          <cell r="X14" t="str">
            <v>- применение экономайзеров для предварительного подогрева питательной воды в деаэраторах</v>
          </cell>
        </row>
        <row r="15">
          <cell r="X15" t="str">
            <v>- повторное использование выпара в котлоагрегатах, применение пароструйных инжекторов</v>
          </cell>
        </row>
        <row r="16">
          <cell r="X16" t="str">
            <v>- применение обоснованных режимов снижения температуры теплоносителя</v>
          </cell>
        </row>
        <row r="17">
          <cell r="X17" t="str">
            <v>- использование энергии выделяющейся при снижении давления магистрального газа для выработки электрической и тепловой энергии</v>
          </cell>
        </row>
        <row r="18">
          <cell r="X18" t="str">
            <v>- когенерация, Совместная выработка тепловой и электрической энергии</v>
          </cell>
        </row>
        <row r="19">
          <cell r="X19" t="str">
            <v>- реконструкция котельный в мини-ТЭЦ с надстройкой ГТУ</v>
          </cell>
        </row>
        <row r="20">
          <cell r="X20" t="str">
            <v>- тригенерация, совместная выработка электрической, тепловой энергии, холода</v>
          </cell>
        </row>
        <row r="21">
          <cell r="X21" t="str">
            <v>- компенсация реактивной мощности на уровне объекта</v>
          </cell>
        </row>
        <row r="22">
          <cell r="X22" t="str">
            <v>Повышение энергоэффективности тепловых сетей:</v>
          </cell>
        </row>
        <row r="23">
          <cell r="X23" t="str">
            <v>- оптимизация сечения трубопроводов при перекладке</v>
          </cell>
        </row>
        <row r="24">
          <cell r="X24" t="str">
            <v>- прокладка трубопроводов "труба в трубе" с пенополиуретаной изоляцией</v>
          </cell>
        </row>
        <row r="25">
          <cell r="X25" t="str">
            <v>- замена изоляции минераловатой на пенополиуретановую с металлическими отражателями</v>
          </cell>
        </row>
        <row r="26">
          <cell r="X26" t="str">
            <v>- замена металлических труб на асбоцементные</v>
          </cell>
        </row>
        <row r="27">
          <cell r="X27" t="str">
            <v>- электрохимическая защита металлических трубопроводов</v>
          </cell>
        </row>
        <row r="28">
          <cell r="X28" t="str">
            <v>- применение систем дистанционной диагностики состояния трубопроводов</v>
          </cell>
        </row>
        <row r="29">
          <cell r="X29" t="str">
            <v>- применение обоснованных режимов снижения температуры теплоносителя</v>
          </cell>
        </row>
        <row r="30">
          <cell r="X30" t="str">
            <v>- исключение подсоса грунтовых и сточных вод в подземные теплотрассы</v>
          </cell>
        </row>
        <row r="31">
          <cell r="X31" t="str">
            <v>- замена малоэффективных кожухотрубных теплообменников на ЦТП на пластинчатые, устранение течей</v>
          </cell>
        </row>
        <row r="32">
          <cell r="X32" t="str">
            <v>- установка частотно регулируемых приводов для поддержания оптимального давления в сетях (экономия электроэнергии 20-25% и снижение аварийности)</v>
          </cell>
        </row>
        <row r="33">
          <cell r="X33" t="str">
            <v>- закрытие малоэффективных и ненагруженных котельных</v>
          </cell>
        </row>
        <row r="34">
          <cell r="X34" t="str">
            <v>- проведение мероприятий по оптимизации тепловых режимов здания ЦТП и вторичному использованию тепла обратной сетевой воды и вытяжной вентиляции,</v>
          </cell>
        </row>
        <row r="35">
          <cell r="X35" t="str">
            <v>- установка регулируемых вентилей на подаче тепла на нагруженные участки теплотрасс</v>
          </cell>
        </row>
        <row r="36">
          <cell r="X36" t="str">
            <v>- использование мобильных измерительных комплексов для диагностики состояния и подачи тепла, а так же для регулирования отпуска тепла</v>
          </cell>
        </row>
        <row r="37">
          <cell r="X37" t="str">
            <v>- внедрение кустовых автоматизированных комплексов диспетчеризации ЦТП</v>
          </cell>
        </row>
        <row r="38">
          <cell r="X38" t="str">
            <v>- комплексная гидравлическая балансировка теплосетей</v>
          </cell>
        </row>
        <row r="39">
          <cell r="X39" t="str">
            <v>Повышение энергоэффективности электрических сетей и системы освещения:</v>
          </cell>
        </row>
        <row r="40">
          <cell r="X40" t="str">
            <v>- исключение недогруза трансформаторов (менее 30%)</v>
          </cell>
        </row>
        <row r="41">
          <cell r="X41" t="str">
            <v>- исключение перегруза трансформаторов</v>
          </cell>
        </row>
        <row r="42">
          <cell r="X42" t="str">
            <v>- исключение перегруза длинных участков распределительных сетей</v>
          </cell>
        </row>
        <row r="43">
          <cell r="X43" t="str">
            <v>- установка компенсаторов реактивной мощности у потребителей</v>
          </cell>
        </row>
        <row r="44">
          <cell r="X44" t="str">
            <v>- внедрение распределенной энергетической сетки для компенсации реактивной мощности</v>
          </cell>
        </row>
        <row r="45">
          <cell r="X45" t="str">
            <v>- исключение утечек тока на подземных магистралях</v>
          </cell>
        </row>
        <row r="46">
          <cell r="X46" t="str">
            <v>- своевременная замена изоляторов на ЛЭП</v>
          </cell>
        </row>
        <row r="47">
          <cell r="X47" t="str">
            <v>- повышение качества электрической энергии (применение экранирования, энергосберегающей системы FORCE)</v>
          </cell>
        </row>
        <row r="48">
          <cell r="X48" t="str">
            <v>- увеличение загрузки асинхронных двигателей (нагрузка должна быть более 50%)</v>
          </cell>
        </row>
        <row r="49">
          <cell r="X49" t="str">
            <v>- применение автоматических переключателей с соединения "треугольник" на соединение "звезда" при малонагруженных режимах</v>
          </cell>
        </row>
        <row r="50">
          <cell r="X50" t="str">
            <v>- замена асинхронных двигателей синхронными</v>
          </cell>
        </row>
        <row r="51">
          <cell r="X51" t="str">
            <v>- применение частотно регулируемых приводов в системах вентиляции энергообъектов сетей</v>
          </cell>
        </row>
        <row r="52">
          <cell r="X52" t="str">
            <v>- разработка энергобаланса сетей и постоянная оценка режимов электропотребления для снижения нерациональных энергозатрат</v>
          </cell>
        </row>
        <row r="53">
          <cell r="X53" t="str">
            <v>- проведение мероприятий по внедрению системы энергоэффективного освещения (замена ламп накаливания на люминесцентные и светодиодные, промывка окон, окраска стен в светлые тона)</v>
          </cell>
        </row>
        <row r="54">
          <cell r="X54" t="str">
            <v>Повышение энергоэффективности систем водоснабжения:</v>
          </cell>
        </row>
        <row r="55">
          <cell r="X55" t="str">
            <v>- сокращение использование воды на собственные нужды в водозаборных станциях</v>
          </cell>
        </row>
        <row r="56">
          <cell r="X56" t="str">
            <v>- внедрение систем водооборота на водозаборах</v>
          </cell>
        </row>
        <row r="57">
          <cell r="X57" t="str">
            <v>- оптимизация режимов промывки фильтров</v>
          </cell>
        </row>
        <row r="58">
          <cell r="X58" t="str">
            <v>- применение технологии водо-воздушной промывки</v>
          </cell>
        </row>
        <row r="59">
          <cell r="X59" t="str">
            <v>- установка на раструбные соединения ремонтных комплектов (придают раструбу высокую степень герметичности)</v>
          </cell>
        </row>
        <row r="60">
          <cell r="X60" t="str">
            <v>- использование частотно регулируемых приводов на насосах тепловых пунктов, насосных станциях</v>
          </cell>
        </row>
        <row r="61">
          <cell r="X61" t="str">
            <v>- замена металлических труб на полиэтиленовые (сокращение потерь на поддержание избыточного давления в закодированных трубах)</v>
          </cell>
        </row>
        <row r="62">
          <cell r="X62" t="str">
            <v>- применение систем электрохимической защиты стальных трубороводов</v>
          </cell>
        </row>
        <row r="63">
          <cell r="X63" t="str">
            <v>- внедрение современной запорно-регулирующей и предохранительной арматуры</v>
          </cell>
        </row>
        <row r="64">
          <cell r="X64" t="str">
            <v>- применение сильфонных компенсаторов гидравлических ударов</v>
          </cell>
        </row>
        <row r="65">
          <cell r="X65" t="str">
            <v>- санация ветхих участков водопроводных сетей</v>
          </cell>
        </row>
        <row r="66">
          <cell r="X66" t="str">
            <v>- оптимизация работы системы водоснабжения, диспетчеризация и автоматизация управления сетями</v>
          </cell>
        </row>
        <row r="67">
          <cell r="X67" t="str">
            <v>- установка на ответвлениях сети датчиков и регуляторов сетевого давления</v>
          </cell>
        </row>
        <row r="68">
          <cell r="X68" t="str">
            <v>- изменение схемы централизованного ГВС из циркуляционного в циркуляционно-повысительную</v>
          </cell>
        </row>
        <row r="69">
          <cell r="X69" t="str">
            <v>- установка технологических водомеров на проблемных ответвлениях</v>
          </cell>
        </row>
        <row r="70">
          <cell r="X70" t="str">
            <v>"Нетрадиционные" способы энергосбережения:</v>
          </cell>
        </row>
        <row r="71">
          <cell r="X71" t="str">
            <v>- использование тепла пластовых вод и геотермальных источников для отопления и ГВС</v>
          </cell>
        </row>
        <row r="72">
          <cell r="X72" t="str">
            <v>- использование солнечных коллекторов для дополнительного горячего водоснабжения и отопления зданий</v>
          </cell>
        </row>
        <row r="73">
          <cell r="X73" t="str">
            <v>- создание системы сезонного и суточного аккумулирование тепла</v>
          </cell>
        </row>
        <row r="74">
          <cell r="X74" t="str">
            <v>- использование пароструйных инжекторов в качестве эффективных теплообменников при утилизации низкопотенциального тепла мятого пара</v>
          </cell>
        </row>
        <row r="75">
          <cell r="X75" t="str">
            <v>- использование пароструйных инжекторов в замен циркуляционных насосов</v>
          </cell>
        </row>
        <row r="76">
          <cell r="X76" t="str">
            <v>- использование тепловых насосов для отопления и ГВС с извлечением низкопотенциального тепла из канализационных стоков и сбросов промышленных вод</v>
          </cell>
        </row>
        <row r="77">
          <cell r="X77" t="str">
            <v>- использование тепловых насосов для отопления и ГВС с извлечением низкопотенциального тепла из тепла подвальных помещений зданий</v>
          </cell>
        </row>
        <row r="78">
          <cell r="X78" t="str">
            <v>- использование тепловых насосов для отопления и ГВС с извлечением низкопотенциального тепла из тепла солнечных коллекторов</v>
          </cell>
        </row>
        <row r="79">
          <cell r="X79" t="str">
            <v>- использование тепловых насосов для отопления и ГВС с извлечением низкопотенциального тепла из теплого выхлопа вытяжной вентиляции</v>
          </cell>
        </row>
        <row r="80">
          <cell r="X80" t="str">
            <v>- использование тепловых насосов для отопления и ГВС с извлечением низкопотенциального тепла из обратной сетевой воды системы отопления</v>
          </cell>
        </row>
        <row r="81">
          <cell r="X81" t="str">
            <v>- использование тепловых насосов для отопления и ГВС с извлечением низкопотенциального тепла из воды моря и открытых водоемов</v>
          </cell>
        </row>
        <row r="82">
          <cell r="X82" t="str">
            <v>- применение газогенераторных установок для замещения природного газа и теплоснабжения</v>
          </cell>
        </row>
        <row r="83">
          <cell r="X83" t="str">
            <v>- использование шахтного метана</v>
          </cell>
        </row>
        <row r="84">
          <cell r="X84" t="str">
            <v>- производство пелет, торфобрикетов и их использование для газогенерации и отопления</v>
          </cell>
        </row>
        <row r="85">
          <cell r="X85" t="str">
            <v>- использование систем распределенной энергетики для организации теплоснабжения населенных пунктов</v>
          </cell>
        </row>
        <row r="86">
          <cell r="X86" t="str">
            <v>- использование мусоросжигающих заводов в системах распределенной энергетики</v>
          </cell>
        </row>
        <row r="87">
          <cell r="X87" t="str">
            <v>- использование тепла обратной сетевой воды для снегоплавильных установок</v>
          </cell>
        </row>
        <row r="88">
          <cell r="X88" t="str">
            <v>Мероприятия по приборному учету (установка, поверка, ремонт/замена вышедших из строя):</v>
          </cell>
        </row>
        <row r="89">
          <cell r="X89" t="str">
            <v>- мероприятия по приборам учета топлива на инфраструктурных объектах</v>
          </cell>
        </row>
        <row r="90">
          <cell r="X90" t="str">
            <v>- мероприятия по приборам учета ЭЭ на инфраструктурных объектах</v>
          </cell>
        </row>
        <row r="91">
          <cell r="X91" t="str">
            <v>- мероприятия по приборам учета воды на инфраструктурных объектах</v>
          </cell>
        </row>
        <row r="92">
          <cell r="X92" t="str">
            <v>- мероприятия по приборам учета ТЭ на инфраструктурных объектах</v>
          </cell>
        </row>
        <row r="93">
          <cell r="X93" t="str">
            <v>- мероприятия по приборам учета ТЭ на хозяйственных объектах</v>
          </cell>
        </row>
        <row r="94">
          <cell r="X94" t="str">
            <v>- мероприятия по приборам учета ЭЭ на хозяйственных объектах</v>
          </cell>
        </row>
        <row r="95">
          <cell r="X95" t="str">
            <v>- мероприятия по приборам учета воды на хозяйственных объектах</v>
          </cell>
        </row>
        <row r="96">
          <cell r="X96" t="str">
            <v>- мероприятия по приборам учета топлива на хозяйственных объектах</v>
          </cell>
        </row>
        <row r="97">
          <cell r="X97" t="str">
            <v>Организационные мероприятия:</v>
          </cell>
        </row>
        <row r="98">
          <cell r="X98" t="str">
            <v>- проведение обязательного энергетического обследования и разработка энергетического паспорта</v>
          </cell>
        </row>
        <row r="99">
          <cell r="X99" t="str">
            <v>- корректировка программы, в том числе значений показателей энергосбережения и повышения энергетической эффективности</v>
          </cell>
        </row>
        <row r="100">
          <cell r="X100" t="str">
            <v>- совершенствование организационной структуры управления энергосбережением и повышением энергетической эффективности</v>
          </cell>
        </row>
        <row r="101">
          <cell r="X101" t="str">
            <v>- разработка механизмов стимулирования энергосбережения и повышения энергетической эффективности для работников организации</v>
          </cell>
        </row>
        <row r="102">
          <cell r="X102" t="str">
            <v>- составление, оформление и анализ топливно-энергетических баланса организации</v>
          </cell>
        </row>
        <row r="103">
          <cell r="X103" t="str">
            <v>- заключение энергосервисных договоров (контрактов)</v>
          </cell>
        </row>
        <row r="104">
          <cell r="X104" t="str">
            <v>- разработка положения об энергосбережении для организации</v>
          </cell>
        </row>
        <row r="105">
          <cell r="X105" t="str">
            <v>- разработка положения о порядке стимулирования работников за экономию энергоресурсов</v>
          </cell>
        </row>
        <row r="106">
          <cell r="X106" t="str">
            <v>- введение в организации ответственных за соблюдение режима экономии и порядка их отчетности по достигнутой экономии</v>
          </cell>
        </row>
        <row r="107">
          <cell r="X107" t="str">
            <v>- информационное обеспечение энергосбережения (регламент совещаний, распространения организационной и технической информации)</v>
          </cell>
        </row>
        <row r="108">
          <cell r="X108" t="str">
            <v>- премирование сотрудников с учетом повышения показателей энергосбережения</v>
          </cell>
        </row>
        <row r="109">
          <cell r="X109" t="str">
            <v>- внедрение специального программного обеспечения в целях поиска очагов неэффективности, мониторинга выполнения программы энергосбережения, а также эффекта от ее мероприятий</v>
          </cell>
        </row>
        <row r="110">
          <cell r="X110" t="str">
            <v>Прочее</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_01"/>
      <sheetName val="mod_Load"/>
      <sheetName val="Инструкция"/>
      <sheetName val="Лог обновления"/>
      <sheetName val="Титульный"/>
      <sheetName val="Справочники"/>
      <sheetName val="Загрузка данных"/>
      <sheetName val="Свод"/>
      <sheetName val="CO1"/>
      <sheetName val="CO2"/>
      <sheetName val="Комментарии"/>
      <sheetName val="Проверка"/>
      <sheetName val="et_union"/>
      <sheetName val="TEHSHEET"/>
      <sheetName val="modProv"/>
      <sheetName val="modfrmReestr"/>
      <sheetName val="modfrmMultiAdd"/>
      <sheetName val="Проверка_back"/>
      <sheetName val="modfrmMonthYearChoose"/>
      <sheetName val="AllSheetsInThisWorkbook"/>
      <sheetName val="modfrmDateChoose"/>
      <sheetName val="modfrmCheckUpdates"/>
      <sheetName val="mod_Coms"/>
      <sheetName val="modUpdTemplMain"/>
      <sheetName val="REESTR_MO"/>
      <sheetName val="REESTR_FILTERED"/>
      <sheetName val="REESTR_ORG"/>
      <sheetName val="REESTR_ORG_EE"/>
      <sheetName val="modCommandButton"/>
      <sheetName val="modInfo"/>
      <sheetName val="modServiceModule"/>
      <sheetName val="modInstruction"/>
      <sheetName val="mod_wb"/>
      <sheetName val="mod_Tit"/>
      <sheetName val="mod_00"/>
      <sheetName val="mod_04"/>
      <sheetName val="mod_03"/>
      <sheetName val="mod_02"/>
      <sheetName val="et_union_v"/>
      <sheetName val="modfrmDoubleVal"/>
    </sheetNames>
    <sheetDataSet>
      <sheetData sheetId="0"/>
      <sheetData sheetId="1"/>
      <sheetData sheetId="2">
        <row r="3">
          <cell r="B3" t="str">
            <v>Версия 1.2</v>
          </cell>
        </row>
      </sheetData>
      <sheetData sheetId="3"/>
      <sheetData sheetId="4">
        <row r="11">
          <cell r="J11" t="str">
            <v>Саратовская область</v>
          </cell>
        </row>
        <row r="13">
          <cell r="J13">
            <v>2019</v>
          </cell>
        </row>
      </sheetData>
      <sheetData sheetId="5">
        <row r="8">
          <cell r="H8" t="str">
            <v>А. Регулирующихся методом индексации или методом экономически обоснованных расходов</v>
          </cell>
        </row>
      </sheetData>
      <sheetData sheetId="6"/>
      <sheetData sheetId="7"/>
      <sheetData sheetId="8"/>
      <sheetData sheetId="9"/>
      <sheetData sheetId="10"/>
      <sheetData sheetId="11"/>
      <sheetData sheetId="12"/>
      <sheetData sheetId="13">
        <row r="2">
          <cell r="E2">
            <v>2015</v>
          </cell>
          <cell r="H2" t="str">
            <v>I квартал</v>
          </cell>
        </row>
        <row r="3">
          <cell r="E3">
            <v>2016</v>
          </cell>
          <cell r="H3" t="str">
            <v>II квартал</v>
          </cell>
        </row>
        <row r="4">
          <cell r="E4">
            <v>2017</v>
          </cell>
          <cell r="H4" t="str">
            <v>III квартал</v>
          </cell>
        </row>
        <row r="5">
          <cell r="E5">
            <v>2018</v>
          </cell>
          <cell r="H5" t="str">
            <v>IV квартал</v>
          </cell>
        </row>
        <row r="6">
          <cell r="E6">
            <v>2019</v>
          </cell>
          <cell r="H6" t="str">
            <v>год</v>
          </cell>
        </row>
        <row r="7">
          <cell r="E7">
            <v>2020</v>
          </cell>
        </row>
        <row r="8">
          <cell r="E8">
            <v>2021</v>
          </cell>
        </row>
        <row r="9">
          <cell r="E9">
            <v>2022</v>
          </cell>
        </row>
        <row r="10">
          <cell r="E10">
            <v>2023</v>
          </cell>
        </row>
        <row r="11">
          <cell r="E11">
            <v>2024</v>
          </cell>
        </row>
        <row r="12">
          <cell r="E12">
            <v>2025</v>
          </cell>
        </row>
        <row r="13">
          <cell r="E13">
            <v>2026</v>
          </cell>
        </row>
        <row r="14">
          <cell r="E14">
            <v>2027</v>
          </cell>
        </row>
        <row r="15">
          <cell r="E15">
            <v>2028</v>
          </cell>
        </row>
        <row r="16">
          <cell r="E16">
            <v>2029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ЭК было-стало"/>
      <sheetName val="сравнение инвестпланов компаний"/>
      <sheetName val="VAT returns"/>
    </sheetNames>
    <definedNames>
      <definedName name="short" refersTo="#ССЫЛКА!"/>
      <definedName name="суда" refersTo="#ССЫЛКА!"/>
      <definedName name="ыяпр" refersTo="#ССЫЛКА!"/>
    </defined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щие цены"/>
      <sheetName val="рабочий"/>
      <sheetName val="окраска"/>
      <sheetName val="Огл. Графиков"/>
      <sheetName val="МОБ03"/>
      <sheetName val="МОБ04"/>
      <sheetName val="МОБ04_старый"/>
      <sheetName val="2005сц"/>
      <sheetName val="Темпы промышл"/>
      <sheetName val="Temp"/>
      <sheetName val="Deflator"/>
      <sheetName val="Matrix"/>
      <sheetName val="Лист2"/>
      <sheetName val="Matrix (2)"/>
      <sheetName val="В_2оп_цены"/>
      <sheetName val="Лист4"/>
      <sheetName val="2005 - 2008 текущие цены"/>
      <sheetName val="Печать_V2"/>
      <sheetName val="Печ 2оп"/>
      <sheetName val="СводБВ"/>
      <sheetName val="Отр"/>
      <sheetName val="ОГУ"/>
      <sheetName val="ИОК"/>
      <sheetName val="Исходные данные"/>
      <sheetName val="Расчет"/>
      <sheetName val="Оглавление"/>
      <sheetName val="Печать Выпусков"/>
      <sheetName val="Печать ИОК"/>
      <sheetName val="Печать фондов"/>
      <sheetName val="Баланс ОФ"/>
      <sheetName val="Dealing_other bonds"/>
      <sheetName val="Проект"/>
      <sheetName val="Constants"/>
      <sheetName val="NIUs"/>
      <sheetName val="КлассНТМК"/>
      <sheetName val="Пр2"/>
      <sheetName val="Лист3"/>
      <sheetName val="Лист6"/>
      <sheetName val="факт возвр"/>
      <sheetName val="Лист20"/>
      <sheetName val="Лист8"/>
      <sheetName val="Лист16"/>
      <sheetName val="2010"/>
      <sheetName val="Лист17"/>
      <sheetName val="2010 (4)"/>
      <sheetName val="Лист18"/>
      <sheetName val="2010 (3)"/>
      <sheetName val="Лист14"/>
      <sheetName val="Лист19"/>
      <sheetName val="2010 (2)"/>
      <sheetName val="2011"/>
      <sheetName val="2012"/>
      <sheetName val="Лист22"/>
      <sheetName val="Лист21"/>
      <sheetName val="Лист23"/>
      <sheetName val="Лист25"/>
      <sheetName val="Лист24"/>
      <sheetName val="Лист26"/>
      <sheetName val="2002(v2)"/>
      <sheetName val="Гр5(о)"/>
      <sheetName val="Main"/>
      <sheetName val="ПРОГНОЗ_1"/>
      <sheetName val="rozvaha"/>
      <sheetName val="основн информ"/>
    </sheetNames>
    <sheetDataSet>
      <sheetData sheetId="0" refreshError="1">
        <row r="4">
          <cell r="Y4">
            <v>1</v>
          </cell>
          <cell r="Z4" t="e">
            <v>#REF!</v>
          </cell>
          <cell r="AA4" t="e">
            <v>#REF!</v>
          </cell>
          <cell r="AB4" t="e">
            <v>#REF!</v>
          </cell>
          <cell r="AC4" t="e">
            <v>#REF!</v>
          </cell>
          <cell r="AD4" t="e">
            <v>#REF!</v>
          </cell>
          <cell r="AE4" t="e">
            <v>#REF!</v>
          </cell>
          <cell r="AF4" t="e">
            <v>#REF!</v>
          </cell>
          <cell r="AG4" t="e">
            <v>#REF!</v>
          </cell>
          <cell r="AH4" t="e">
            <v>#REF!</v>
          </cell>
          <cell r="AI4" t="e">
            <v>#REF!</v>
          </cell>
          <cell r="AJ4" t="e">
            <v>#REF!</v>
          </cell>
          <cell r="AK4" t="e">
            <v>#REF!</v>
          </cell>
          <cell r="AL4" t="e">
            <v>#REF!</v>
          </cell>
          <cell r="AM4" t="e">
            <v>#REF!</v>
          </cell>
          <cell r="AN4" t="e">
            <v>#REF!</v>
          </cell>
          <cell r="AO4" t="e">
            <v>#REF!</v>
          </cell>
          <cell r="AP4" t="e">
            <v>#REF!</v>
          </cell>
        </row>
        <row r="5">
          <cell r="Y5">
            <v>1</v>
          </cell>
          <cell r="Z5" t="e">
            <v>#REF!</v>
          </cell>
          <cell r="AA5" t="e">
            <v>#REF!</v>
          </cell>
          <cell r="AB5" t="e">
            <v>#REF!</v>
          </cell>
          <cell r="AC5" t="e">
            <v>#REF!</v>
          </cell>
          <cell r="AD5" t="e">
            <v>#REF!</v>
          </cell>
          <cell r="AE5" t="e">
            <v>#REF!</v>
          </cell>
          <cell r="AF5" t="e">
            <v>#REF!</v>
          </cell>
          <cell r="AG5" t="e">
            <v>#REF!</v>
          </cell>
          <cell r="AH5" t="e">
            <v>#REF!</v>
          </cell>
          <cell r="AI5" t="e">
            <v>#REF!</v>
          </cell>
          <cell r="AJ5" t="e">
            <v>#REF!</v>
          </cell>
          <cell r="AK5" t="e">
            <v>#REF!</v>
          </cell>
          <cell r="AL5" t="e">
            <v>#REF!</v>
          </cell>
          <cell r="AM5" t="e">
            <v>#REF!</v>
          </cell>
          <cell r="AN5" t="e">
            <v>#REF!</v>
          </cell>
          <cell r="AO5" t="e">
            <v>#REF!</v>
          </cell>
          <cell r="AP5" t="e">
            <v>#REF!</v>
          </cell>
        </row>
        <row r="6">
          <cell r="Y6">
            <v>1</v>
          </cell>
          <cell r="Z6" t="e">
            <v>#REF!</v>
          </cell>
          <cell r="AA6" t="e">
            <v>#REF!</v>
          </cell>
          <cell r="AB6" t="e">
            <v>#REF!</v>
          </cell>
          <cell r="AC6" t="e">
            <v>#REF!</v>
          </cell>
          <cell r="AD6" t="e">
            <v>#REF!</v>
          </cell>
          <cell r="AE6" t="e">
            <v>#REF!</v>
          </cell>
          <cell r="AF6" t="e">
            <v>#REF!</v>
          </cell>
          <cell r="AG6" t="e">
            <v>#REF!</v>
          </cell>
          <cell r="AH6" t="e">
            <v>#REF!</v>
          </cell>
          <cell r="AI6" t="e">
            <v>#REF!</v>
          </cell>
          <cell r="AJ6" t="e">
            <v>#REF!</v>
          </cell>
          <cell r="AK6" t="e">
            <v>#REF!</v>
          </cell>
          <cell r="AL6" t="e">
            <v>#REF!</v>
          </cell>
          <cell r="AM6" t="e">
            <v>#REF!</v>
          </cell>
          <cell r="AN6" t="e">
            <v>#REF!</v>
          </cell>
          <cell r="AO6" t="e">
            <v>#REF!</v>
          </cell>
          <cell r="AP6" t="e">
            <v>#REF!</v>
          </cell>
        </row>
        <row r="7">
          <cell r="Y7">
            <v>1</v>
          </cell>
          <cell r="Z7" t="e">
            <v>#REF!</v>
          </cell>
          <cell r="AA7" t="e">
            <v>#REF!</v>
          </cell>
          <cell r="AB7" t="e">
            <v>#REF!</v>
          </cell>
          <cell r="AC7" t="e">
            <v>#REF!</v>
          </cell>
          <cell r="AD7" t="e">
            <v>#REF!</v>
          </cell>
          <cell r="AE7" t="e">
            <v>#REF!</v>
          </cell>
          <cell r="AF7" t="e">
            <v>#REF!</v>
          </cell>
          <cell r="AG7" t="e">
            <v>#REF!</v>
          </cell>
          <cell r="AH7" t="e">
            <v>#REF!</v>
          </cell>
          <cell r="AI7" t="e">
            <v>#REF!</v>
          </cell>
          <cell r="AJ7" t="e">
            <v>#REF!</v>
          </cell>
          <cell r="AK7" t="e">
            <v>#REF!</v>
          </cell>
          <cell r="AL7" t="e">
            <v>#REF!</v>
          </cell>
          <cell r="AM7" t="e">
            <v>#REF!</v>
          </cell>
          <cell r="AN7" t="e">
            <v>#REF!</v>
          </cell>
          <cell r="AO7" t="e">
            <v>#REF!</v>
          </cell>
          <cell r="AP7" t="e">
            <v>#REF!</v>
          </cell>
        </row>
        <row r="8">
          <cell r="Y8">
            <v>1</v>
          </cell>
          <cell r="Z8" t="e">
            <v>#REF!</v>
          </cell>
          <cell r="AA8" t="e">
            <v>#REF!</v>
          </cell>
          <cell r="AB8" t="e">
            <v>#REF!</v>
          </cell>
          <cell r="AC8" t="e">
            <v>#REF!</v>
          </cell>
          <cell r="AD8" t="e">
            <v>#REF!</v>
          </cell>
          <cell r="AE8" t="e">
            <v>#REF!</v>
          </cell>
          <cell r="AF8" t="e">
            <v>#REF!</v>
          </cell>
          <cell r="AG8" t="e">
            <v>#REF!</v>
          </cell>
          <cell r="AH8" t="e">
            <v>#REF!</v>
          </cell>
          <cell r="AI8" t="e">
            <v>#REF!</v>
          </cell>
          <cell r="AJ8" t="e">
            <v>#REF!</v>
          </cell>
          <cell r="AK8" t="e">
            <v>#REF!</v>
          </cell>
          <cell r="AL8" t="e">
            <v>#REF!</v>
          </cell>
          <cell r="AM8" t="e">
            <v>#REF!</v>
          </cell>
          <cell r="AN8" t="e">
            <v>#REF!</v>
          </cell>
          <cell r="AO8" t="e">
            <v>#REF!</v>
          </cell>
          <cell r="AP8" t="e">
            <v>#REF!</v>
          </cell>
        </row>
        <row r="9">
          <cell r="Y9">
            <v>1</v>
          </cell>
          <cell r="Z9" t="e">
            <v>#REF!</v>
          </cell>
          <cell r="AA9" t="e">
            <v>#REF!</v>
          </cell>
          <cell r="AB9" t="e">
            <v>#REF!</v>
          </cell>
          <cell r="AC9" t="e">
            <v>#REF!</v>
          </cell>
          <cell r="AD9" t="e">
            <v>#REF!</v>
          </cell>
          <cell r="AE9" t="e">
            <v>#REF!</v>
          </cell>
          <cell r="AF9" t="e">
            <v>#REF!</v>
          </cell>
          <cell r="AG9" t="e">
            <v>#REF!</v>
          </cell>
          <cell r="AH9" t="e">
            <v>#REF!</v>
          </cell>
          <cell r="AI9" t="e">
            <v>#REF!</v>
          </cell>
          <cell r="AJ9" t="e">
            <v>#REF!</v>
          </cell>
          <cell r="AK9" t="e">
            <v>#REF!</v>
          </cell>
          <cell r="AL9" t="e">
            <v>#REF!</v>
          </cell>
          <cell r="AM9" t="e">
            <v>#REF!</v>
          </cell>
          <cell r="AN9" t="e">
            <v>#REF!</v>
          </cell>
          <cell r="AO9" t="e">
            <v>#REF!</v>
          </cell>
          <cell r="AP9" t="e">
            <v>#REF!</v>
          </cell>
        </row>
        <row r="10">
          <cell r="Y10">
            <v>1</v>
          </cell>
          <cell r="Z10" t="e">
            <v>#REF!</v>
          </cell>
          <cell r="AA10" t="e">
            <v>#REF!</v>
          </cell>
          <cell r="AB10" t="e">
            <v>#REF!</v>
          </cell>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cell r="AP10" t="e">
            <v>#REF!</v>
          </cell>
        </row>
        <row r="11">
          <cell r="Y11">
            <v>1</v>
          </cell>
          <cell r="Z11" t="e">
            <v>#REF!</v>
          </cell>
          <cell r="AA11" t="e">
            <v>#REF!</v>
          </cell>
          <cell r="AB11" t="e">
            <v>#REF!</v>
          </cell>
          <cell r="AC11" t="e">
            <v>#REF!</v>
          </cell>
          <cell r="AD11" t="e">
            <v>#REF!</v>
          </cell>
          <cell r="AE11" t="e">
            <v>#REF!</v>
          </cell>
          <cell r="AF11" t="e">
            <v>#REF!</v>
          </cell>
          <cell r="AG11" t="e">
            <v>#REF!</v>
          </cell>
          <cell r="AH11" t="e">
            <v>#REF!</v>
          </cell>
          <cell r="AI11" t="e">
            <v>#REF!</v>
          </cell>
          <cell r="AJ11" t="e">
            <v>#REF!</v>
          </cell>
          <cell r="AK11" t="e">
            <v>#REF!</v>
          </cell>
          <cell r="AL11" t="e">
            <v>#REF!</v>
          </cell>
          <cell r="AM11" t="e">
            <v>#REF!</v>
          </cell>
          <cell r="AN11" t="e">
            <v>#REF!</v>
          </cell>
          <cell r="AO11" t="e">
            <v>#REF!</v>
          </cell>
          <cell r="AP11" t="e">
            <v>#REF!</v>
          </cell>
        </row>
        <row r="12">
          <cell r="Y12">
            <v>1</v>
          </cell>
          <cell r="Z12" t="e">
            <v>#REF!</v>
          </cell>
          <cell r="AA12" t="e">
            <v>#REF!</v>
          </cell>
          <cell r="AB12" t="e">
            <v>#REF!</v>
          </cell>
          <cell r="AC12" t="e">
            <v>#REF!</v>
          </cell>
          <cell r="AD12" t="e">
            <v>#REF!</v>
          </cell>
          <cell r="AE12" t="e">
            <v>#REF!</v>
          </cell>
          <cell r="AF12" t="e">
            <v>#REF!</v>
          </cell>
          <cell r="AG12" t="e">
            <v>#REF!</v>
          </cell>
          <cell r="AH12" t="e">
            <v>#REF!</v>
          </cell>
          <cell r="AI12" t="e">
            <v>#REF!</v>
          </cell>
          <cell r="AJ12" t="e">
            <v>#REF!</v>
          </cell>
          <cell r="AK12" t="e">
            <v>#REF!</v>
          </cell>
          <cell r="AL12" t="e">
            <v>#REF!</v>
          </cell>
          <cell r="AM12" t="e">
            <v>#REF!</v>
          </cell>
          <cell r="AN12" t="e">
            <v>#REF!</v>
          </cell>
          <cell r="AO12" t="e">
            <v>#REF!</v>
          </cell>
          <cell r="AP12" t="e">
            <v>#REF!</v>
          </cell>
        </row>
        <row r="13">
          <cell r="Y13">
            <v>1</v>
          </cell>
          <cell r="Z13" t="e">
            <v>#REF!</v>
          </cell>
          <cell r="AA13" t="e">
            <v>#REF!</v>
          </cell>
          <cell r="AB13" t="e">
            <v>#REF!</v>
          </cell>
          <cell r="AC13" t="e">
            <v>#REF!</v>
          </cell>
          <cell r="AD13" t="e">
            <v>#REF!</v>
          </cell>
          <cell r="AE13" t="e">
            <v>#REF!</v>
          </cell>
          <cell r="AF13" t="e">
            <v>#REF!</v>
          </cell>
          <cell r="AG13" t="e">
            <v>#REF!</v>
          </cell>
          <cell r="AH13" t="e">
            <v>#REF!</v>
          </cell>
          <cell r="AI13" t="e">
            <v>#REF!</v>
          </cell>
          <cell r="AJ13" t="e">
            <v>#REF!</v>
          </cell>
          <cell r="AK13" t="e">
            <v>#REF!</v>
          </cell>
          <cell r="AL13" t="e">
            <v>#REF!</v>
          </cell>
          <cell r="AM13" t="e">
            <v>#REF!</v>
          </cell>
          <cell r="AN13" t="e">
            <v>#REF!</v>
          </cell>
          <cell r="AO13" t="e">
            <v>#REF!</v>
          </cell>
          <cell r="AP13" t="e">
            <v>#REF!</v>
          </cell>
        </row>
        <row r="14">
          <cell r="Y14">
            <v>1</v>
          </cell>
          <cell r="Z14" t="e">
            <v>#REF!</v>
          </cell>
          <cell r="AA14" t="e">
            <v>#REF!</v>
          </cell>
          <cell r="AB14" t="e">
            <v>#REF!</v>
          </cell>
          <cell r="AC14" t="e">
            <v>#REF!</v>
          </cell>
          <cell r="AD14" t="e">
            <v>#REF!</v>
          </cell>
          <cell r="AE14" t="e">
            <v>#REF!</v>
          </cell>
          <cell r="AF14" t="e">
            <v>#REF!</v>
          </cell>
          <cell r="AG14" t="e">
            <v>#REF!</v>
          </cell>
          <cell r="AH14" t="e">
            <v>#REF!</v>
          </cell>
          <cell r="AI14" t="e">
            <v>#REF!</v>
          </cell>
          <cell r="AJ14" t="e">
            <v>#REF!</v>
          </cell>
          <cell r="AK14" t="e">
            <v>#REF!</v>
          </cell>
          <cell r="AL14" t="e">
            <v>#REF!</v>
          </cell>
          <cell r="AM14" t="e">
            <v>#REF!</v>
          </cell>
          <cell r="AN14" t="e">
            <v>#REF!</v>
          </cell>
          <cell r="AO14" t="e">
            <v>#REF!</v>
          </cell>
          <cell r="AP14" t="e">
            <v>#REF!</v>
          </cell>
        </row>
        <row r="15">
          <cell r="Y15">
            <v>1</v>
          </cell>
          <cell r="Z15" t="e">
            <v>#REF!</v>
          </cell>
          <cell r="AA15" t="e">
            <v>#REF!</v>
          </cell>
          <cell r="AB15" t="e">
            <v>#REF!</v>
          </cell>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cell r="AP15" t="e">
            <v>#REF!</v>
          </cell>
        </row>
        <row r="16">
          <cell r="Y16">
            <v>1</v>
          </cell>
          <cell r="Z16" t="e">
            <v>#REF!</v>
          </cell>
          <cell r="AA16" t="e">
            <v>#REF!</v>
          </cell>
          <cell r="AB16" t="e">
            <v>#REF!</v>
          </cell>
          <cell r="AC16" t="e">
            <v>#REF!</v>
          </cell>
          <cell r="AD16" t="e">
            <v>#REF!</v>
          </cell>
          <cell r="AE16" t="e">
            <v>#REF!</v>
          </cell>
          <cell r="AF16" t="e">
            <v>#REF!</v>
          </cell>
          <cell r="AG16" t="e">
            <v>#REF!</v>
          </cell>
          <cell r="AH16" t="e">
            <v>#REF!</v>
          </cell>
          <cell r="AI16" t="e">
            <v>#REF!</v>
          </cell>
          <cell r="AJ16" t="e">
            <v>#REF!</v>
          </cell>
          <cell r="AK16" t="e">
            <v>#REF!</v>
          </cell>
          <cell r="AL16" t="e">
            <v>#REF!</v>
          </cell>
          <cell r="AM16" t="e">
            <v>#REF!</v>
          </cell>
          <cell r="AN16" t="e">
            <v>#REF!</v>
          </cell>
          <cell r="AO16" t="e">
            <v>#REF!</v>
          </cell>
          <cell r="AP16" t="e">
            <v>#REF!</v>
          </cell>
        </row>
        <row r="17">
          <cell r="Y17">
            <v>1</v>
          </cell>
          <cell r="Z17" t="e">
            <v>#REF!</v>
          </cell>
          <cell r="AA17" t="e">
            <v>#REF!</v>
          </cell>
          <cell r="AB17" t="e">
            <v>#REF!</v>
          </cell>
          <cell r="AC17" t="e">
            <v>#REF!</v>
          </cell>
          <cell r="AD17" t="e">
            <v>#REF!</v>
          </cell>
          <cell r="AE17" t="e">
            <v>#REF!</v>
          </cell>
          <cell r="AF17" t="e">
            <v>#REF!</v>
          </cell>
          <cell r="AG17" t="e">
            <v>#REF!</v>
          </cell>
          <cell r="AH17" t="e">
            <v>#REF!</v>
          </cell>
          <cell r="AI17" t="e">
            <v>#REF!</v>
          </cell>
          <cell r="AJ17" t="e">
            <v>#REF!</v>
          </cell>
          <cell r="AK17" t="e">
            <v>#REF!</v>
          </cell>
          <cell r="AL17" t="e">
            <v>#REF!</v>
          </cell>
          <cell r="AM17" t="e">
            <v>#REF!</v>
          </cell>
          <cell r="AN17" t="e">
            <v>#REF!</v>
          </cell>
          <cell r="AO17" t="e">
            <v>#REF!</v>
          </cell>
          <cell r="AP17" t="e">
            <v>#REF!</v>
          </cell>
        </row>
        <row r="18">
          <cell r="Y18">
            <v>1</v>
          </cell>
          <cell r="Z18" t="e">
            <v>#REF!</v>
          </cell>
          <cell r="AA18" t="e">
            <v>#REF!</v>
          </cell>
          <cell r="AB18" t="e">
            <v>#REF!</v>
          </cell>
          <cell r="AC18" t="e">
            <v>#REF!</v>
          </cell>
          <cell r="AD18" t="e">
            <v>#REF!</v>
          </cell>
          <cell r="AE18" t="e">
            <v>#REF!</v>
          </cell>
          <cell r="AF18" t="e">
            <v>#REF!</v>
          </cell>
          <cell r="AG18" t="e">
            <v>#REF!</v>
          </cell>
          <cell r="AH18" t="e">
            <v>#REF!</v>
          </cell>
          <cell r="AI18" t="e">
            <v>#REF!</v>
          </cell>
          <cell r="AJ18" t="e">
            <v>#REF!</v>
          </cell>
          <cell r="AK18" t="e">
            <v>#REF!</v>
          </cell>
          <cell r="AL18" t="e">
            <v>#REF!</v>
          </cell>
          <cell r="AM18" t="e">
            <v>#REF!</v>
          </cell>
          <cell r="AN18" t="e">
            <v>#REF!</v>
          </cell>
          <cell r="AO18" t="e">
            <v>#REF!</v>
          </cell>
          <cell r="AP18" t="e">
            <v>#REF!</v>
          </cell>
        </row>
        <row r="19">
          <cell r="Y19">
            <v>1</v>
          </cell>
          <cell r="Z19" t="e">
            <v>#REF!</v>
          </cell>
          <cell r="AA19" t="e">
            <v>#REF!</v>
          </cell>
          <cell r="AB19" t="e">
            <v>#REF!</v>
          </cell>
          <cell r="AC19" t="e">
            <v>#REF!</v>
          </cell>
          <cell r="AD19" t="e">
            <v>#REF!</v>
          </cell>
          <cell r="AE19" t="e">
            <v>#REF!</v>
          </cell>
          <cell r="AF19" t="e">
            <v>#REF!</v>
          </cell>
          <cell r="AG19" t="e">
            <v>#REF!</v>
          </cell>
          <cell r="AH19" t="e">
            <v>#REF!</v>
          </cell>
          <cell r="AI19" t="e">
            <v>#REF!</v>
          </cell>
          <cell r="AJ19" t="e">
            <v>#REF!</v>
          </cell>
          <cell r="AK19" t="e">
            <v>#REF!</v>
          </cell>
          <cell r="AL19" t="e">
            <v>#REF!</v>
          </cell>
          <cell r="AM19" t="e">
            <v>#REF!</v>
          </cell>
          <cell r="AN19" t="e">
            <v>#REF!</v>
          </cell>
          <cell r="AO19" t="e">
            <v>#REF!</v>
          </cell>
          <cell r="AP19" t="e">
            <v>#REF!</v>
          </cell>
        </row>
        <row r="20">
          <cell r="Y20">
            <v>1</v>
          </cell>
          <cell r="Z20" t="e">
            <v>#REF!</v>
          </cell>
          <cell r="AA20" t="e">
            <v>#REF!</v>
          </cell>
          <cell r="AB20" t="e">
            <v>#REF!</v>
          </cell>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cell r="AP20" t="e">
            <v>#REF!</v>
          </cell>
        </row>
        <row r="21">
          <cell r="Y21">
            <v>1</v>
          </cell>
          <cell r="Z21" t="e">
            <v>#REF!</v>
          </cell>
          <cell r="AA21" t="e">
            <v>#REF!</v>
          </cell>
          <cell r="AB21" t="e">
            <v>#REF!</v>
          </cell>
          <cell r="AC21" t="e">
            <v>#REF!</v>
          </cell>
          <cell r="AD21" t="e">
            <v>#REF!</v>
          </cell>
          <cell r="AE21" t="e">
            <v>#REF!</v>
          </cell>
          <cell r="AF21" t="e">
            <v>#REF!</v>
          </cell>
          <cell r="AG21" t="e">
            <v>#REF!</v>
          </cell>
          <cell r="AH21" t="e">
            <v>#REF!</v>
          </cell>
          <cell r="AI21" t="e">
            <v>#REF!</v>
          </cell>
          <cell r="AJ21" t="e">
            <v>#REF!</v>
          </cell>
          <cell r="AK21" t="e">
            <v>#REF!</v>
          </cell>
          <cell r="AL21" t="e">
            <v>#REF!</v>
          </cell>
          <cell r="AM21" t="e">
            <v>#REF!</v>
          </cell>
          <cell r="AN21" t="e">
            <v>#REF!</v>
          </cell>
          <cell r="AO21" t="e">
            <v>#REF!</v>
          </cell>
          <cell r="AP21" t="e">
            <v>#REF!</v>
          </cell>
        </row>
        <row r="22">
          <cell r="Y22">
            <v>1</v>
          </cell>
          <cell r="Z22" t="e">
            <v>#REF!</v>
          </cell>
          <cell r="AA22" t="e">
            <v>#REF!</v>
          </cell>
          <cell r="AB22" t="e">
            <v>#REF!</v>
          </cell>
          <cell r="AC22" t="e">
            <v>#REF!</v>
          </cell>
          <cell r="AD22" t="e">
            <v>#REF!</v>
          </cell>
          <cell r="AE22" t="e">
            <v>#REF!</v>
          </cell>
          <cell r="AF22" t="e">
            <v>#REF!</v>
          </cell>
          <cell r="AG22" t="e">
            <v>#REF!</v>
          </cell>
          <cell r="AH22" t="e">
            <v>#REF!</v>
          </cell>
          <cell r="AI22" t="e">
            <v>#REF!</v>
          </cell>
          <cell r="AJ22" t="e">
            <v>#REF!</v>
          </cell>
          <cell r="AK22" t="e">
            <v>#REF!</v>
          </cell>
          <cell r="AL22" t="e">
            <v>#REF!</v>
          </cell>
          <cell r="AM22" t="e">
            <v>#REF!</v>
          </cell>
          <cell r="AN22" t="e">
            <v>#REF!</v>
          </cell>
          <cell r="AO22" t="e">
            <v>#REF!</v>
          </cell>
          <cell r="AP22" t="e">
            <v>#REF!</v>
          </cell>
        </row>
        <row r="23">
          <cell r="Y23">
            <v>1</v>
          </cell>
          <cell r="Z23" t="e">
            <v>#REF!</v>
          </cell>
          <cell r="AA23" t="e">
            <v>#REF!</v>
          </cell>
          <cell r="AB23" t="e">
            <v>#REF!</v>
          </cell>
          <cell r="AC23" t="e">
            <v>#REF!</v>
          </cell>
          <cell r="AD23" t="e">
            <v>#REF!</v>
          </cell>
          <cell r="AE23" t="e">
            <v>#REF!</v>
          </cell>
          <cell r="AF23" t="e">
            <v>#REF!</v>
          </cell>
          <cell r="AG23" t="e">
            <v>#REF!</v>
          </cell>
          <cell r="AH23" t="e">
            <v>#REF!</v>
          </cell>
          <cell r="AI23" t="e">
            <v>#REF!</v>
          </cell>
          <cell r="AJ23" t="e">
            <v>#REF!</v>
          </cell>
          <cell r="AK23" t="e">
            <v>#REF!</v>
          </cell>
          <cell r="AL23" t="e">
            <v>#REF!</v>
          </cell>
          <cell r="AM23" t="e">
            <v>#REF!</v>
          </cell>
          <cell r="AN23" t="e">
            <v>#REF!</v>
          </cell>
          <cell r="AO23" t="e">
            <v>#REF!</v>
          </cell>
          <cell r="AP23" t="e">
            <v>#REF!</v>
          </cell>
        </row>
        <row r="24">
          <cell r="Y24">
            <v>1</v>
          </cell>
          <cell r="Z24" t="e">
            <v>#REF!</v>
          </cell>
          <cell r="AA24" t="e">
            <v>#REF!</v>
          </cell>
          <cell r="AB24" t="e">
            <v>#REF!</v>
          </cell>
          <cell r="AC24" t="e">
            <v>#REF!</v>
          </cell>
          <cell r="AD24" t="e">
            <v>#REF!</v>
          </cell>
          <cell r="AE24" t="e">
            <v>#REF!</v>
          </cell>
          <cell r="AF24" t="e">
            <v>#REF!</v>
          </cell>
          <cell r="AG24" t="e">
            <v>#REF!</v>
          </cell>
          <cell r="AH24" t="e">
            <v>#REF!</v>
          </cell>
          <cell r="AI24" t="e">
            <v>#REF!</v>
          </cell>
          <cell r="AJ24" t="e">
            <v>#REF!</v>
          </cell>
          <cell r="AK24" t="e">
            <v>#REF!</v>
          </cell>
          <cell r="AL24" t="e">
            <v>#REF!</v>
          </cell>
          <cell r="AM24" t="e">
            <v>#REF!</v>
          </cell>
          <cell r="AN24" t="e">
            <v>#REF!</v>
          </cell>
          <cell r="AO24" t="e">
            <v>#REF!</v>
          </cell>
          <cell r="AP24" t="e">
            <v>#REF!</v>
          </cell>
        </row>
        <row r="25">
          <cell r="Y25">
            <v>1</v>
          </cell>
          <cell r="Z25" t="e">
            <v>#REF!</v>
          </cell>
          <cell r="AA25" t="e">
            <v>#REF!</v>
          </cell>
          <cell r="AB25" t="e">
            <v>#REF!</v>
          </cell>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cell r="AP25" t="e">
            <v>#REF!</v>
          </cell>
        </row>
        <row r="26">
          <cell r="Y26">
            <v>1</v>
          </cell>
          <cell r="Z26" t="e">
            <v>#REF!</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cell r="AM26" t="e">
            <v>#REF!</v>
          </cell>
          <cell r="AN26" t="e">
            <v>#REF!</v>
          </cell>
          <cell r="AO26" t="e">
            <v>#REF!</v>
          </cell>
          <cell r="AP26" t="e">
            <v>#REF!</v>
          </cell>
        </row>
        <row r="27">
          <cell r="Y27">
            <v>1</v>
          </cell>
          <cell r="Z27" t="e">
            <v>#REF!</v>
          </cell>
          <cell r="AA27" t="e">
            <v>#REF!</v>
          </cell>
          <cell r="AB27" t="e">
            <v>#REF!</v>
          </cell>
          <cell r="AC27" t="e">
            <v>#REF!</v>
          </cell>
          <cell r="AD27" t="e">
            <v>#REF!</v>
          </cell>
          <cell r="AE27" t="e">
            <v>#REF!</v>
          </cell>
          <cell r="AF27" t="e">
            <v>#REF!</v>
          </cell>
          <cell r="AG27" t="e">
            <v>#REF!</v>
          </cell>
          <cell r="AH27" t="e">
            <v>#REF!</v>
          </cell>
          <cell r="AI27" t="e">
            <v>#REF!</v>
          </cell>
          <cell r="AJ27" t="e">
            <v>#REF!</v>
          </cell>
          <cell r="AK27" t="e">
            <v>#REF!</v>
          </cell>
          <cell r="AL27" t="e">
            <v>#REF!</v>
          </cell>
          <cell r="AM27" t="e">
            <v>#REF!</v>
          </cell>
          <cell r="AN27" t="e">
            <v>#REF!</v>
          </cell>
          <cell r="AO27" t="e">
            <v>#REF!</v>
          </cell>
          <cell r="AP27" t="e">
            <v>#REF!</v>
          </cell>
        </row>
        <row r="36">
          <cell r="Y36">
            <v>1</v>
          </cell>
          <cell r="Z36">
            <v>1</v>
          </cell>
          <cell r="AA36" t="e">
            <v>#REF!</v>
          </cell>
          <cell r="AB36" t="e">
            <v>#REF!</v>
          </cell>
          <cell r="AC36" t="e">
            <v>#REF!</v>
          </cell>
          <cell r="AD36" t="e">
            <v>#REF!</v>
          </cell>
          <cell r="AE36" t="e">
            <v>#REF!</v>
          </cell>
          <cell r="AF36" t="e">
            <v>#REF!</v>
          </cell>
          <cell r="AG36" t="e">
            <v>#REF!</v>
          </cell>
          <cell r="AH36" t="e">
            <v>#REF!</v>
          </cell>
          <cell r="AI36" t="e">
            <v>#REF!</v>
          </cell>
          <cell r="AJ36" t="e">
            <v>#REF!</v>
          </cell>
          <cell r="AK36" t="e">
            <v>#REF!</v>
          </cell>
          <cell r="AL36" t="e">
            <v>#REF!</v>
          </cell>
          <cell r="AM36" t="e">
            <v>#REF!</v>
          </cell>
          <cell r="AN36" t="e">
            <v>#REF!</v>
          </cell>
          <cell r="AO36" t="e">
            <v>#REF!</v>
          </cell>
          <cell r="AP36" t="e">
            <v>#REF!</v>
          </cell>
        </row>
        <row r="37">
          <cell r="Y37">
            <v>1</v>
          </cell>
          <cell r="Z37">
            <v>1</v>
          </cell>
          <cell r="AA37" t="e">
            <v>#REF!</v>
          </cell>
          <cell r="AB37" t="e">
            <v>#REF!</v>
          </cell>
          <cell r="AC37" t="e">
            <v>#REF!</v>
          </cell>
          <cell r="AD37" t="e">
            <v>#REF!</v>
          </cell>
          <cell r="AE37" t="e">
            <v>#REF!</v>
          </cell>
          <cell r="AF37" t="e">
            <v>#REF!</v>
          </cell>
          <cell r="AG37" t="e">
            <v>#REF!</v>
          </cell>
          <cell r="AH37" t="e">
            <v>#REF!</v>
          </cell>
          <cell r="AI37" t="e">
            <v>#REF!</v>
          </cell>
          <cell r="AJ37" t="e">
            <v>#REF!</v>
          </cell>
          <cell r="AK37" t="e">
            <v>#REF!</v>
          </cell>
          <cell r="AL37" t="e">
            <v>#REF!</v>
          </cell>
          <cell r="AM37" t="e">
            <v>#REF!</v>
          </cell>
          <cell r="AN37" t="e">
            <v>#REF!</v>
          </cell>
          <cell r="AO37" t="e">
            <v>#REF!</v>
          </cell>
          <cell r="AP37" t="e">
            <v>#REF!</v>
          </cell>
        </row>
        <row r="38">
          <cell r="Y38">
            <v>1</v>
          </cell>
          <cell r="Z38">
            <v>1</v>
          </cell>
          <cell r="AA38" t="e">
            <v>#REF!</v>
          </cell>
          <cell r="AB38" t="e">
            <v>#REF!</v>
          </cell>
          <cell r="AC38" t="e">
            <v>#REF!</v>
          </cell>
          <cell r="AD38" t="e">
            <v>#REF!</v>
          </cell>
          <cell r="AE38" t="e">
            <v>#REF!</v>
          </cell>
          <cell r="AF38" t="e">
            <v>#REF!</v>
          </cell>
          <cell r="AG38" t="e">
            <v>#REF!</v>
          </cell>
          <cell r="AH38" t="e">
            <v>#REF!</v>
          </cell>
          <cell r="AI38" t="e">
            <v>#REF!</v>
          </cell>
          <cell r="AJ38" t="e">
            <v>#REF!</v>
          </cell>
          <cell r="AK38" t="e">
            <v>#REF!</v>
          </cell>
          <cell r="AL38" t="e">
            <v>#REF!</v>
          </cell>
          <cell r="AM38" t="e">
            <v>#REF!</v>
          </cell>
          <cell r="AN38" t="e">
            <v>#REF!</v>
          </cell>
          <cell r="AO38" t="e">
            <v>#REF!</v>
          </cell>
          <cell r="AP38" t="e">
            <v>#REF!</v>
          </cell>
        </row>
        <row r="39">
          <cell r="Y39">
            <v>1</v>
          </cell>
          <cell r="Z39">
            <v>1</v>
          </cell>
          <cell r="AA39" t="e">
            <v>#REF!</v>
          </cell>
          <cell r="AB39" t="e">
            <v>#REF!</v>
          </cell>
          <cell r="AC39" t="e">
            <v>#REF!</v>
          </cell>
          <cell r="AD39" t="e">
            <v>#REF!</v>
          </cell>
          <cell r="AE39" t="e">
            <v>#REF!</v>
          </cell>
          <cell r="AF39" t="e">
            <v>#REF!</v>
          </cell>
          <cell r="AG39" t="e">
            <v>#REF!</v>
          </cell>
          <cell r="AH39" t="e">
            <v>#REF!</v>
          </cell>
          <cell r="AI39" t="e">
            <v>#REF!</v>
          </cell>
          <cell r="AJ39" t="e">
            <v>#REF!</v>
          </cell>
          <cell r="AK39" t="e">
            <v>#REF!</v>
          </cell>
          <cell r="AL39" t="e">
            <v>#REF!</v>
          </cell>
          <cell r="AM39" t="e">
            <v>#REF!</v>
          </cell>
          <cell r="AN39" t="e">
            <v>#REF!</v>
          </cell>
          <cell r="AO39" t="e">
            <v>#REF!</v>
          </cell>
          <cell r="AP39" t="e">
            <v>#REF!</v>
          </cell>
        </row>
        <row r="40">
          <cell r="Y40">
            <v>1</v>
          </cell>
          <cell r="Z40">
            <v>1</v>
          </cell>
          <cell r="AA40" t="e">
            <v>#REF!</v>
          </cell>
          <cell r="AB40" t="e">
            <v>#REF!</v>
          </cell>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cell r="AP40" t="e">
            <v>#REF!</v>
          </cell>
        </row>
        <row r="41">
          <cell r="Y41">
            <v>1</v>
          </cell>
          <cell r="Z41">
            <v>1</v>
          </cell>
          <cell r="AA41" t="e">
            <v>#REF!</v>
          </cell>
          <cell r="AB41" t="e">
            <v>#REF!</v>
          </cell>
          <cell r="AC41" t="e">
            <v>#REF!</v>
          </cell>
          <cell r="AD41" t="e">
            <v>#REF!</v>
          </cell>
          <cell r="AE41" t="e">
            <v>#REF!</v>
          </cell>
          <cell r="AF41" t="e">
            <v>#REF!</v>
          </cell>
          <cell r="AG41" t="e">
            <v>#REF!</v>
          </cell>
          <cell r="AH41" t="e">
            <v>#REF!</v>
          </cell>
          <cell r="AI41" t="e">
            <v>#REF!</v>
          </cell>
          <cell r="AJ41" t="e">
            <v>#REF!</v>
          </cell>
          <cell r="AK41" t="e">
            <v>#REF!</v>
          </cell>
          <cell r="AL41" t="e">
            <v>#REF!</v>
          </cell>
          <cell r="AM41" t="e">
            <v>#REF!</v>
          </cell>
          <cell r="AN41" t="e">
            <v>#REF!</v>
          </cell>
          <cell r="AO41" t="e">
            <v>#REF!</v>
          </cell>
          <cell r="AP41" t="e">
            <v>#REF!</v>
          </cell>
        </row>
        <row r="42">
          <cell r="Y42">
            <v>1</v>
          </cell>
          <cell r="Z42">
            <v>1</v>
          </cell>
          <cell r="AA42" t="e">
            <v>#REF!</v>
          </cell>
          <cell r="AB42" t="e">
            <v>#REF!</v>
          </cell>
          <cell r="AC42" t="e">
            <v>#REF!</v>
          </cell>
          <cell r="AD42" t="e">
            <v>#REF!</v>
          </cell>
          <cell r="AE42" t="e">
            <v>#REF!</v>
          </cell>
          <cell r="AF42" t="e">
            <v>#REF!</v>
          </cell>
          <cell r="AG42" t="e">
            <v>#REF!</v>
          </cell>
          <cell r="AH42" t="e">
            <v>#REF!</v>
          </cell>
          <cell r="AI42" t="e">
            <v>#REF!</v>
          </cell>
          <cell r="AJ42" t="e">
            <v>#REF!</v>
          </cell>
          <cell r="AK42" t="e">
            <v>#REF!</v>
          </cell>
          <cell r="AL42" t="e">
            <v>#REF!</v>
          </cell>
          <cell r="AM42" t="e">
            <v>#REF!</v>
          </cell>
          <cell r="AN42" t="e">
            <v>#REF!</v>
          </cell>
          <cell r="AO42" t="e">
            <v>#REF!</v>
          </cell>
          <cell r="AP42" t="e">
            <v>#REF!</v>
          </cell>
        </row>
        <row r="43">
          <cell r="Y43">
            <v>1</v>
          </cell>
          <cell r="Z43">
            <v>1</v>
          </cell>
          <cell r="AA43" t="e">
            <v>#REF!</v>
          </cell>
          <cell r="AB43" t="e">
            <v>#REF!</v>
          </cell>
          <cell r="AC43" t="e">
            <v>#REF!</v>
          </cell>
          <cell r="AD43" t="e">
            <v>#REF!</v>
          </cell>
          <cell r="AE43" t="e">
            <v>#REF!</v>
          </cell>
          <cell r="AF43" t="e">
            <v>#REF!</v>
          </cell>
          <cell r="AG43" t="e">
            <v>#REF!</v>
          </cell>
          <cell r="AH43" t="e">
            <v>#REF!</v>
          </cell>
          <cell r="AI43" t="e">
            <v>#REF!</v>
          </cell>
          <cell r="AJ43" t="e">
            <v>#REF!</v>
          </cell>
          <cell r="AK43" t="e">
            <v>#REF!</v>
          </cell>
          <cell r="AL43" t="e">
            <v>#REF!</v>
          </cell>
          <cell r="AM43" t="e">
            <v>#REF!</v>
          </cell>
          <cell r="AN43" t="e">
            <v>#REF!</v>
          </cell>
          <cell r="AO43" t="e">
            <v>#REF!</v>
          </cell>
          <cell r="AP43" t="e">
            <v>#REF!</v>
          </cell>
        </row>
        <row r="44">
          <cell r="Y44">
            <v>1</v>
          </cell>
          <cell r="Z44">
            <v>1</v>
          </cell>
          <cell r="AA44" t="e">
            <v>#REF!</v>
          </cell>
          <cell r="AB44" t="e">
            <v>#REF!</v>
          </cell>
          <cell r="AC44" t="e">
            <v>#REF!</v>
          </cell>
          <cell r="AD44" t="e">
            <v>#REF!</v>
          </cell>
          <cell r="AE44" t="e">
            <v>#REF!</v>
          </cell>
          <cell r="AF44" t="e">
            <v>#REF!</v>
          </cell>
          <cell r="AG44" t="e">
            <v>#REF!</v>
          </cell>
          <cell r="AH44" t="e">
            <v>#REF!</v>
          </cell>
          <cell r="AI44" t="e">
            <v>#REF!</v>
          </cell>
          <cell r="AJ44" t="e">
            <v>#REF!</v>
          </cell>
          <cell r="AK44" t="e">
            <v>#REF!</v>
          </cell>
          <cell r="AL44" t="e">
            <v>#REF!</v>
          </cell>
          <cell r="AM44" t="e">
            <v>#REF!</v>
          </cell>
          <cell r="AN44" t="e">
            <v>#REF!</v>
          </cell>
          <cell r="AO44" t="e">
            <v>#REF!</v>
          </cell>
          <cell r="AP44" t="e">
            <v>#REF!</v>
          </cell>
        </row>
        <row r="45">
          <cell r="Y45">
            <v>1</v>
          </cell>
          <cell r="Z45">
            <v>1</v>
          </cell>
          <cell r="AA45" t="e">
            <v>#REF!</v>
          </cell>
          <cell r="AB45" t="e">
            <v>#REF!</v>
          </cell>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cell r="AP45" t="e">
            <v>#REF!</v>
          </cell>
        </row>
        <row r="46">
          <cell r="Y46">
            <v>1</v>
          </cell>
          <cell r="Z46">
            <v>1</v>
          </cell>
          <cell r="AA46" t="e">
            <v>#REF!</v>
          </cell>
          <cell r="AB46" t="e">
            <v>#REF!</v>
          </cell>
          <cell r="AC46" t="e">
            <v>#REF!</v>
          </cell>
          <cell r="AD46" t="e">
            <v>#REF!</v>
          </cell>
          <cell r="AE46" t="e">
            <v>#REF!</v>
          </cell>
          <cell r="AF46" t="e">
            <v>#REF!</v>
          </cell>
          <cell r="AG46" t="e">
            <v>#REF!</v>
          </cell>
          <cell r="AH46" t="e">
            <v>#REF!</v>
          </cell>
          <cell r="AI46" t="e">
            <v>#REF!</v>
          </cell>
          <cell r="AJ46" t="e">
            <v>#REF!</v>
          </cell>
          <cell r="AK46" t="e">
            <v>#REF!</v>
          </cell>
          <cell r="AL46" t="e">
            <v>#REF!</v>
          </cell>
          <cell r="AM46" t="e">
            <v>#REF!</v>
          </cell>
          <cell r="AN46" t="e">
            <v>#REF!</v>
          </cell>
          <cell r="AO46" t="e">
            <v>#REF!</v>
          </cell>
          <cell r="AP46" t="e">
            <v>#REF!</v>
          </cell>
        </row>
        <row r="47">
          <cell r="Y47">
            <v>1</v>
          </cell>
          <cell r="Z47">
            <v>1</v>
          </cell>
          <cell r="AA47" t="e">
            <v>#REF!</v>
          </cell>
          <cell r="AB47" t="e">
            <v>#REF!</v>
          </cell>
          <cell r="AC47" t="e">
            <v>#REF!</v>
          </cell>
          <cell r="AD47" t="e">
            <v>#REF!</v>
          </cell>
          <cell r="AE47" t="e">
            <v>#REF!</v>
          </cell>
          <cell r="AF47" t="e">
            <v>#REF!</v>
          </cell>
          <cell r="AG47" t="e">
            <v>#REF!</v>
          </cell>
          <cell r="AH47" t="e">
            <v>#REF!</v>
          </cell>
          <cell r="AI47" t="e">
            <v>#REF!</v>
          </cell>
          <cell r="AJ47" t="e">
            <v>#REF!</v>
          </cell>
          <cell r="AK47" t="e">
            <v>#REF!</v>
          </cell>
          <cell r="AL47" t="e">
            <v>#REF!</v>
          </cell>
          <cell r="AM47" t="e">
            <v>#REF!</v>
          </cell>
          <cell r="AN47" t="e">
            <v>#REF!</v>
          </cell>
          <cell r="AO47" t="e">
            <v>#REF!</v>
          </cell>
          <cell r="AP47" t="e">
            <v>#REF!</v>
          </cell>
        </row>
        <row r="48">
          <cell r="Y48">
            <v>1</v>
          </cell>
          <cell r="Z48">
            <v>1</v>
          </cell>
          <cell r="AA48" t="e">
            <v>#REF!</v>
          </cell>
          <cell r="AB48" t="e">
            <v>#REF!</v>
          </cell>
          <cell r="AC48" t="e">
            <v>#REF!</v>
          </cell>
          <cell r="AD48" t="e">
            <v>#REF!</v>
          </cell>
          <cell r="AE48" t="e">
            <v>#REF!</v>
          </cell>
          <cell r="AF48" t="e">
            <v>#REF!</v>
          </cell>
          <cell r="AG48" t="e">
            <v>#REF!</v>
          </cell>
          <cell r="AH48" t="e">
            <v>#REF!</v>
          </cell>
          <cell r="AI48" t="e">
            <v>#REF!</v>
          </cell>
          <cell r="AJ48" t="e">
            <v>#REF!</v>
          </cell>
          <cell r="AK48" t="e">
            <v>#REF!</v>
          </cell>
          <cell r="AL48" t="e">
            <v>#REF!</v>
          </cell>
          <cell r="AM48" t="e">
            <v>#REF!</v>
          </cell>
          <cell r="AN48" t="e">
            <v>#REF!</v>
          </cell>
          <cell r="AO48" t="e">
            <v>#REF!</v>
          </cell>
          <cell r="AP48" t="e">
            <v>#REF!</v>
          </cell>
        </row>
        <row r="49">
          <cell r="Y49">
            <v>1</v>
          </cell>
          <cell r="Z49">
            <v>1</v>
          </cell>
          <cell r="AA49" t="e">
            <v>#REF!</v>
          </cell>
          <cell r="AB49" t="e">
            <v>#REF!</v>
          </cell>
          <cell r="AC49" t="e">
            <v>#REF!</v>
          </cell>
          <cell r="AD49" t="e">
            <v>#REF!</v>
          </cell>
          <cell r="AE49" t="e">
            <v>#REF!</v>
          </cell>
          <cell r="AF49" t="e">
            <v>#REF!</v>
          </cell>
          <cell r="AG49" t="e">
            <v>#REF!</v>
          </cell>
          <cell r="AH49" t="e">
            <v>#REF!</v>
          </cell>
          <cell r="AI49" t="e">
            <v>#REF!</v>
          </cell>
          <cell r="AJ49" t="e">
            <v>#REF!</v>
          </cell>
          <cell r="AK49" t="e">
            <v>#REF!</v>
          </cell>
          <cell r="AL49" t="e">
            <v>#REF!</v>
          </cell>
          <cell r="AM49" t="e">
            <v>#REF!</v>
          </cell>
          <cell r="AN49" t="e">
            <v>#REF!</v>
          </cell>
          <cell r="AO49" t="e">
            <v>#REF!</v>
          </cell>
          <cell r="AP49" t="e">
            <v>#REF!</v>
          </cell>
        </row>
        <row r="50">
          <cell r="Y50">
            <v>1</v>
          </cell>
          <cell r="Z50">
            <v>1</v>
          </cell>
          <cell r="AA50" t="e">
            <v>#REF!</v>
          </cell>
          <cell r="AB50" t="e">
            <v>#REF!</v>
          </cell>
          <cell r="AC50" t="e">
            <v>#REF!</v>
          </cell>
          <cell r="AD50" t="e">
            <v>#REF!</v>
          </cell>
          <cell r="AE50" t="e">
            <v>#REF!</v>
          </cell>
          <cell r="AF50" t="e">
            <v>#REF!</v>
          </cell>
          <cell r="AG50" t="e">
            <v>#REF!</v>
          </cell>
          <cell r="AH50" t="e">
            <v>#REF!</v>
          </cell>
          <cell r="AI50" t="e">
            <v>#REF!</v>
          </cell>
          <cell r="AJ50" t="e">
            <v>#REF!</v>
          </cell>
          <cell r="AK50" t="e">
            <v>#REF!</v>
          </cell>
          <cell r="AL50" t="e">
            <v>#REF!</v>
          </cell>
          <cell r="AM50" t="e">
            <v>#REF!</v>
          </cell>
          <cell r="AN50" t="e">
            <v>#REF!</v>
          </cell>
          <cell r="AO50" t="e">
            <v>#REF!</v>
          </cell>
          <cell r="AP50" t="e">
            <v>#REF!</v>
          </cell>
        </row>
        <row r="51">
          <cell r="Y51">
            <v>1</v>
          </cell>
          <cell r="Z51">
            <v>1</v>
          </cell>
          <cell r="AA51" t="e">
            <v>#REF!</v>
          </cell>
          <cell r="AB51" t="e">
            <v>#REF!</v>
          </cell>
          <cell r="AC51" t="e">
            <v>#REF!</v>
          </cell>
          <cell r="AD51" t="e">
            <v>#REF!</v>
          </cell>
          <cell r="AE51" t="e">
            <v>#REF!</v>
          </cell>
          <cell r="AF51" t="e">
            <v>#REF!</v>
          </cell>
          <cell r="AG51" t="e">
            <v>#REF!</v>
          </cell>
          <cell r="AH51" t="e">
            <v>#REF!</v>
          </cell>
          <cell r="AI51" t="e">
            <v>#REF!</v>
          </cell>
          <cell r="AJ51" t="e">
            <v>#REF!</v>
          </cell>
          <cell r="AK51" t="e">
            <v>#REF!</v>
          </cell>
          <cell r="AL51" t="e">
            <v>#REF!</v>
          </cell>
          <cell r="AM51" t="e">
            <v>#REF!</v>
          </cell>
          <cell r="AN51" t="e">
            <v>#REF!</v>
          </cell>
          <cell r="AO51" t="e">
            <v>#REF!</v>
          </cell>
          <cell r="AP51" t="e">
            <v>#REF!</v>
          </cell>
        </row>
        <row r="52">
          <cell r="Y52">
            <v>1</v>
          </cell>
          <cell r="Z52">
            <v>1</v>
          </cell>
          <cell r="AA52" t="e">
            <v>#REF!</v>
          </cell>
          <cell r="AB52" t="e">
            <v>#REF!</v>
          </cell>
          <cell r="AC52" t="e">
            <v>#REF!</v>
          </cell>
          <cell r="AD52" t="e">
            <v>#REF!</v>
          </cell>
          <cell r="AE52" t="e">
            <v>#REF!</v>
          </cell>
          <cell r="AF52" t="e">
            <v>#REF!</v>
          </cell>
          <cell r="AG52" t="e">
            <v>#REF!</v>
          </cell>
          <cell r="AH52" t="e">
            <v>#REF!</v>
          </cell>
          <cell r="AI52" t="e">
            <v>#REF!</v>
          </cell>
          <cell r="AJ52" t="e">
            <v>#REF!</v>
          </cell>
          <cell r="AK52" t="e">
            <v>#REF!</v>
          </cell>
          <cell r="AL52" t="e">
            <v>#REF!</v>
          </cell>
          <cell r="AM52" t="e">
            <v>#REF!</v>
          </cell>
          <cell r="AN52" t="e">
            <v>#REF!</v>
          </cell>
          <cell r="AO52" t="e">
            <v>#REF!</v>
          </cell>
          <cell r="AP52" t="e">
            <v>#REF!</v>
          </cell>
        </row>
        <row r="53">
          <cell r="Y53">
            <v>1</v>
          </cell>
          <cell r="Z53">
            <v>1</v>
          </cell>
          <cell r="AA53" t="e">
            <v>#REF!</v>
          </cell>
          <cell r="AB53" t="e">
            <v>#REF!</v>
          </cell>
          <cell r="AC53" t="e">
            <v>#REF!</v>
          </cell>
          <cell r="AD53" t="e">
            <v>#REF!</v>
          </cell>
          <cell r="AE53" t="e">
            <v>#REF!</v>
          </cell>
          <cell r="AF53" t="e">
            <v>#REF!</v>
          </cell>
          <cell r="AG53" t="e">
            <v>#REF!</v>
          </cell>
          <cell r="AH53" t="e">
            <v>#REF!</v>
          </cell>
          <cell r="AI53" t="e">
            <v>#REF!</v>
          </cell>
          <cell r="AJ53" t="e">
            <v>#REF!</v>
          </cell>
          <cell r="AK53" t="e">
            <v>#REF!</v>
          </cell>
          <cell r="AL53" t="e">
            <v>#REF!</v>
          </cell>
          <cell r="AM53" t="e">
            <v>#REF!</v>
          </cell>
          <cell r="AN53" t="e">
            <v>#REF!</v>
          </cell>
          <cell r="AO53" t="e">
            <v>#REF!</v>
          </cell>
          <cell r="AP53" t="e">
            <v>#REF!</v>
          </cell>
        </row>
        <row r="54">
          <cell r="Y54">
            <v>1</v>
          </cell>
          <cell r="Z54">
            <v>1</v>
          </cell>
          <cell r="AA54" t="e">
            <v>#REF!</v>
          </cell>
          <cell r="AB54" t="e">
            <v>#REF!</v>
          </cell>
          <cell r="AC54" t="e">
            <v>#REF!</v>
          </cell>
          <cell r="AD54" t="e">
            <v>#REF!</v>
          </cell>
          <cell r="AE54" t="e">
            <v>#REF!</v>
          </cell>
          <cell r="AF54" t="e">
            <v>#REF!</v>
          </cell>
          <cell r="AG54" t="e">
            <v>#REF!</v>
          </cell>
          <cell r="AH54" t="e">
            <v>#REF!</v>
          </cell>
          <cell r="AI54" t="e">
            <v>#REF!</v>
          </cell>
          <cell r="AJ54" t="e">
            <v>#REF!</v>
          </cell>
          <cell r="AK54" t="e">
            <v>#REF!</v>
          </cell>
          <cell r="AL54" t="e">
            <v>#REF!</v>
          </cell>
          <cell r="AM54" t="e">
            <v>#REF!</v>
          </cell>
          <cell r="AN54" t="e">
            <v>#REF!</v>
          </cell>
          <cell r="AO54" t="e">
            <v>#REF!</v>
          </cell>
          <cell r="AP54" t="e">
            <v>#REF!</v>
          </cell>
        </row>
        <row r="55">
          <cell r="Y55">
            <v>1</v>
          </cell>
          <cell r="Z55">
            <v>1</v>
          </cell>
          <cell r="AA55" t="e">
            <v>#REF!</v>
          </cell>
          <cell r="AB55" t="e">
            <v>#REF!</v>
          </cell>
          <cell r="AC55" t="e">
            <v>#REF!</v>
          </cell>
          <cell r="AD55" t="e">
            <v>#REF!</v>
          </cell>
          <cell r="AE55" t="e">
            <v>#REF!</v>
          </cell>
          <cell r="AF55" t="e">
            <v>#REF!</v>
          </cell>
          <cell r="AG55" t="e">
            <v>#REF!</v>
          </cell>
          <cell r="AH55" t="e">
            <v>#REF!</v>
          </cell>
          <cell r="AI55" t="e">
            <v>#REF!</v>
          </cell>
          <cell r="AJ55" t="e">
            <v>#REF!</v>
          </cell>
          <cell r="AK55" t="e">
            <v>#REF!</v>
          </cell>
          <cell r="AL55" t="e">
            <v>#REF!</v>
          </cell>
          <cell r="AM55" t="e">
            <v>#REF!</v>
          </cell>
          <cell r="AN55" t="e">
            <v>#REF!</v>
          </cell>
          <cell r="AO55" t="e">
            <v>#REF!</v>
          </cell>
          <cell r="AP55" t="e">
            <v>#REF!</v>
          </cell>
        </row>
        <row r="56">
          <cell r="Y56">
            <v>1</v>
          </cell>
          <cell r="Z56">
            <v>1</v>
          </cell>
          <cell r="AA56" t="e">
            <v>#REF!</v>
          </cell>
          <cell r="AB56" t="e">
            <v>#REF!</v>
          </cell>
          <cell r="AC56" t="e">
            <v>#REF!</v>
          </cell>
          <cell r="AD56" t="e">
            <v>#REF!</v>
          </cell>
          <cell r="AE56" t="e">
            <v>#REF!</v>
          </cell>
          <cell r="AF56" t="e">
            <v>#REF!</v>
          </cell>
          <cell r="AG56" t="e">
            <v>#REF!</v>
          </cell>
          <cell r="AH56" t="e">
            <v>#REF!</v>
          </cell>
          <cell r="AI56" t="e">
            <v>#REF!</v>
          </cell>
          <cell r="AJ56" t="e">
            <v>#REF!</v>
          </cell>
          <cell r="AK56" t="e">
            <v>#REF!</v>
          </cell>
          <cell r="AL56" t="e">
            <v>#REF!</v>
          </cell>
          <cell r="AM56" t="e">
            <v>#REF!</v>
          </cell>
          <cell r="AN56" t="e">
            <v>#REF!</v>
          </cell>
          <cell r="AO56" t="e">
            <v>#REF!</v>
          </cell>
          <cell r="AP56" t="e">
            <v>#REF!</v>
          </cell>
        </row>
        <row r="57">
          <cell r="Y57">
            <v>1</v>
          </cell>
          <cell r="Z57">
            <v>1</v>
          </cell>
          <cell r="AA57" t="e">
            <v>#REF!</v>
          </cell>
          <cell r="AB57" t="e">
            <v>#REF!</v>
          </cell>
          <cell r="AC57" t="e">
            <v>#REF!</v>
          </cell>
          <cell r="AD57" t="e">
            <v>#REF!</v>
          </cell>
          <cell r="AE57" t="e">
            <v>#REF!</v>
          </cell>
          <cell r="AF57" t="e">
            <v>#REF!</v>
          </cell>
          <cell r="AG57" t="e">
            <v>#REF!</v>
          </cell>
          <cell r="AH57" t="e">
            <v>#REF!</v>
          </cell>
          <cell r="AI57" t="e">
            <v>#REF!</v>
          </cell>
          <cell r="AJ57" t="e">
            <v>#REF!</v>
          </cell>
          <cell r="AK57" t="e">
            <v>#REF!</v>
          </cell>
          <cell r="AL57" t="e">
            <v>#REF!</v>
          </cell>
          <cell r="AM57" t="e">
            <v>#REF!</v>
          </cell>
          <cell r="AN57" t="e">
            <v>#REF!</v>
          </cell>
          <cell r="AO57" t="e">
            <v>#REF!</v>
          </cell>
          <cell r="AP57" t="e">
            <v>#REF!</v>
          </cell>
        </row>
        <row r="58">
          <cell r="Y58">
            <v>1</v>
          </cell>
          <cell r="Z58">
            <v>1</v>
          </cell>
          <cell r="AA58" t="e">
            <v>#REF!</v>
          </cell>
          <cell r="AB58" t="e">
            <v>#REF!</v>
          </cell>
          <cell r="AC58" t="e">
            <v>#REF!</v>
          </cell>
          <cell r="AD58" t="e">
            <v>#REF!</v>
          </cell>
          <cell r="AE58" t="e">
            <v>#REF!</v>
          </cell>
          <cell r="AF58" t="e">
            <v>#REF!</v>
          </cell>
          <cell r="AG58" t="e">
            <v>#REF!</v>
          </cell>
          <cell r="AH58" t="e">
            <v>#REF!</v>
          </cell>
          <cell r="AI58" t="e">
            <v>#REF!</v>
          </cell>
          <cell r="AJ58" t="e">
            <v>#REF!</v>
          </cell>
          <cell r="AK58" t="e">
            <v>#REF!</v>
          </cell>
          <cell r="AL58" t="e">
            <v>#REF!</v>
          </cell>
          <cell r="AM58" t="e">
            <v>#REF!</v>
          </cell>
          <cell r="AN58" t="e">
            <v>#REF!</v>
          </cell>
          <cell r="AO58" t="e">
            <v>#REF!</v>
          </cell>
          <cell r="AP58" t="e">
            <v>#REF!</v>
          </cell>
        </row>
      </sheetData>
      <sheetData sheetId="1" refreshError="1">
        <row r="121">
          <cell r="CI121">
            <v>1199.7543236906586</v>
          </cell>
        </row>
        <row r="202">
          <cell r="Y202">
            <v>581.24862850519014</v>
          </cell>
          <cell r="Z202">
            <v>574.47647604175859</v>
          </cell>
          <cell r="AA202">
            <v>570.49138240197692</v>
          </cell>
          <cell r="AB202">
            <v>566.11032975358398</v>
          </cell>
          <cell r="AC202">
            <v>561.3364034481574</v>
          </cell>
          <cell r="AD202">
            <v>556.17224967845414</v>
          </cell>
          <cell r="AE202">
            <v>550.62255161845201</v>
          </cell>
          <cell r="AF202">
            <v>544.59346276484337</v>
          </cell>
          <cell r="AG202">
            <v>536.58594921185443</v>
          </cell>
          <cell r="AH202">
            <v>526.35317614283144</v>
          </cell>
          <cell r="AI202">
            <v>513.68001975835</v>
          </cell>
          <cell r="AJ202">
            <v>498.59224315613307</v>
          </cell>
          <cell r="AK202">
            <v>481.01572278112383</v>
          </cell>
          <cell r="AL202">
            <v>460.91324498128921</v>
          </cell>
          <cell r="AM202">
            <v>438.43501632292578</v>
          </cell>
          <cell r="AN202">
            <v>413.5413946687641</v>
          </cell>
          <cell r="AO202">
            <v>386.25111755960506</v>
          </cell>
          <cell r="AP202">
            <v>356.58313732607485</v>
          </cell>
          <cell r="AS202">
            <v>0.47882842736883524</v>
          </cell>
          <cell r="AT202">
            <v>0.47882842736883524</v>
          </cell>
          <cell r="AU202">
            <v>0.47882842736883524</v>
          </cell>
          <cell r="AV202">
            <v>0.47882842736883524</v>
          </cell>
          <cell r="AW202">
            <v>0.47882842736883524</v>
          </cell>
          <cell r="AX202">
            <v>0.47882842736883524</v>
          </cell>
          <cell r="AY202">
            <v>0.47882842736883524</v>
          </cell>
          <cell r="AZ202">
            <v>0.47882842736883524</v>
          </cell>
          <cell r="BA202">
            <v>0.47882842736883524</v>
          </cell>
          <cell r="BB202">
            <v>0.47882842736883524</v>
          </cell>
          <cell r="BC202">
            <v>0.47882842736883524</v>
          </cell>
          <cell r="BD202">
            <v>0.47882842736883524</v>
          </cell>
          <cell r="BE202">
            <v>0.47882842736883524</v>
          </cell>
          <cell r="BF202">
            <v>0.47882842736883524</v>
          </cell>
          <cell r="BG202">
            <v>0.47882842736883524</v>
          </cell>
          <cell r="BH202">
            <v>0.47882842736883524</v>
          </cell>
          <cell r="BI202">
            <v>0.47882842736883524</v>
          </cell>
        </row>
        <row r="203">
          <cell r="Y203">
            <v>1323.5183470204013</v>
          </cell>
          <cell r="Z203">
            <v>1154.9395275177706</v>
          </cell>
          <cell r="AA203">
            <v>1075.9590671692022</v>
          </cell>
          <cell r="AB203">
            <v>996.80718371291835</v>
          </cell>
          <cell r="AC203">
            <v>918.23972449700773</v>
          </cell>
          <cell r="AD203">
            <v>840.09503113376581</v>
          </cell>
          <cell r="AE203">
            <v>763.26237310159013</v>
          </cell>
          <cell r="AF203">
            <v>687.59292229785626</v>
          </cell>
          <cell r="AG203">
            <v>600.98642451397461</v>
          </cell>
          <cell r="AH203">
            <v>506.68403273616946</v>
          </cell>
          <cell r="AI203">
            <v>409.30501843849987</v>
          </cell>
          <cell r="AJ203">
            <v>315.43780380386448</v>
          </cell>
          <cell r="AK203">
            <v>230.14560298126236</v>
          </cell>
          <cell r="AL203">
            <v>157.45246927342833</v>
          </cell>
          <cell r="AM203">
            <v>100.10989327230588</v>
          </cell>
          <cell r="AN203">
            <v>58.118859319145642</v>
          </cell>
          <cell r="AO203">
            <v>30.060306845708077</v>
          </cell>
          <cell r="AP203">
            <v>13.320261037713383</v>
          </cell>
          <cell r="AS203">
            <v>2.204522147103563</v>
          </cell>
          <cell r="AT203">
            <v>2.1604317041614918</v>
          </cell>
          <cell r="AU203">
            <v>2.1172230700782619</v>
          </cell>
          <cell r="AV203">
            <v>2.0748786086766966</v>
          </cell>
          <cell r="AW203">
            <v>2.0313061578944858</v>
          </cell>
          <cell r="AX203">
            <v>1.9866174224208071</v>
          </cell>
          <cell r="AY203">
            <v>1.9409252217051285</v>
          </cell>
          <cell r="AZ203">
            <v>1.8943430163842054</v>
          </cell>
          <cell r="BA203">
            <v>1.8469844409746003</v>
          </cell>
          <cell r="BB203">
            <v>1.7989628455092608</v>
          </cell>
          <cell r="BC203">
            <v>1.7503908486805106</v>
          </cell>
          <cell r="BD203">
            <v>1.7013799049174563</v>
          </cell>
          <cell r="BE203">
            <v>1.6520398876748501</v>
          </cell>
          <cell r="BF203">
            <v>1.6024786910446045</v>
          </cell>
          <cell r="BG203">
            <v>1.5528018516222217</v>
          </cell>
          <cell r="BH203">
            <v>1.5031121923703106</v>
          </cell>
          <cell r="BI203">
            <v>1.4535094900220902</v>
          </cell>
        </row>
        <row r="204">
          <cell r="Y204">
            <v>496.83233250215335</v>
          </cell>
          <cell r="Z204">
            <v>446.99976579956257</v>
          </cell>
          <cell r="AA204">
            <v>398.13820405471711</v>
          </cell>
          <cell r="AB204">
            <v>345.6866839511959</v>
          </cell>
          <cell r="AC204">
            <v>299.068708378363</v>
          </cell>
          <cell r="AD204">
            <v>257.34381436478134</v>
          </cell>
          <cell r="AE204">
            <v>220.21296327660954</v>
          </cell>
          <cell r="AF204">
            <v>187.13202909181206</v>
          </cell>
          <cell r="AG204">
            <v>155.66589360334132</v>
          </cell>
          <cell r="AH204">
            <v>126.24799488079466</v>
          </cell>
          <cell r="AI204">
            <v>99.371661594932263</v>
          </cell>
          <cell r="AJ204">
            <v>75.685537849570153</v>
          </cell>
          <cell r="AK204">
            <v>55.492368078647161</v>
          </cell>
          <cell r="AL204">
            <v>38.917879497792107</v>
          </cell>
          <cell r="AM204">
            <v>25.950583508652699</v>
          </cell>
          <cell r="AN204">
            <v>16.260766632464115</v>
          </cell>
          <cell r="AO204">
            <v>9.4198836508477033</v>
          </cell>
          <cell r="AP204">
            <v>4.9152725547690554</v>
          </cell>
          <cell r="AS204">
            <v>11.881821405713797</v>
          </cell>
          <cell r="AT204">
            <v>10.931275693256694</v>
          </cell>
          <cell r="AU204">
            <v>9.8381481239310258</v>
          </cell>
          <cell r="AV204">
            <v>8.854333311537923</v>
          </cell>
          <cell r="AW204">
            <v>7.9600456470725929</v>
          </cell>
          <cell r="AX204">
            <v>7.1481209910711883</v>
          </cell>
          <cell r="AY204">
            <v>6.411864528990856</v>
          </cell>
          <cell r="AZ204">
            <v>5.7450306179758073</v>
          </cell>
          <cell r="BA204">
            <v>5.1418024030883478</v>
          </cell>
          <cell r="BB204">
            <v>4.5967713483609831</v>
          </cell>
          <cell r="BC204">
            <v>4.1049168140863577</v>
          </cell>
          <cell r="BD204">
            <v>3.661585798165031</v>
          </cell>
          <cell r="BE204">
            <v>3.2624729461650426</v>
          </cell>
          <cell r="BF204">
            <v>2.9036009220868881</v>
          </cell>
          <cell r="BG204">
            <v>2.5813012197352436</v>
          </cell>
          <cell r="BH204">
            <v>2.2921954831248965</v>
          </cell>
          <cell r="BI204">
            <v>2.0331773935317834</v>
          </cell>
        </row>
        <row r="205">
          <cell r="Y205">
            <v>169.85144597855836</v>
          </cell>
          <cell r="Z205">
            <v>151.56117946760236</v>
          </cell>
          <cell r="AA205">
            <v>141.6035694616173</v>
          </cell>
          <cell r="AB205">
            <v>131.30272085468627</v>
          </cell>
          <cell r="AC205">
            <v>120.79977289724921</v>
          </cell>
          <cell r="AD205">
            <v>110.25821174670639</v>
          </cell>
          <cell r="AE205">
            <v>99.822217266224669</v>
          </cell>
          <cell r="AF205">
            <v>89.275481082788431</v>
          </cell>
          <cell r="AG205">
            <v>76.538971546252455</v>
          </cell>
          <cell r="AH205">
            <v>62.361572606558234</v>
          </cell>
          <cell r="AI205">
            <v>47.795187182966806</v>
          </cell>
          <cell r="AJ205">
            <v>33.927339815536968</v>
          </cell>
          <cell r="AK205">
            <v>21.790744104685665</v>
          </cell>
          <cell r="AL205">
            <v>12.31284982721097</v>
          </cell>
          <cell r="AM205">
            <v>5.9400510283703385</v>
          </cell>
          <cell r="AN205">
            <v>2.3293902686642785</v>
          </cell>
          <cell r="AO205">
            <v>0.6910528857546856</v>
          </cell>
          <cell r="AP205">
            <v>0.13677201934061681</v>
          </cell>
          <cell r="AS205">
            <v>1.9705270140669129</v>
          </cell>
          <cell r="AT205">
            <v>1.9707384191535851</v>
          </cell>
          <cell r="AU205">
            <v>1.9709498469205404</v>
          </cell>
          <cell r="AV205">
            <v>1.9709498469205404</v>
          </cell>
          <cell r="AW205">
            <v>1.9709498469205404</v>
          </cell>
          <cell r="AX205">
            <v>1.9709498469205404</v>
          </cell>
          <cell r="AY205">
            <v>1.9670079472266992</v>
          </cell>
          <cell r="AZ205">
            <v>1.9591399154377924</v>
          </cell>
          <cell r="BA205">
            <v>1.9473850759451656</v>
          </cell>
          <cell r="BB205">
            <v>1.9318059953376043</v>
          </cell>
          <cell r="BC205">
            <v>1.8970334874215273</v>
          </cell>
          <cell r="BD205">
            <v>1.8249462148995093</v>
          </cell>
          <cell r="BE205">
            <v>1.7008498722863425</v>
          </cell>
          <cell r="BF205">
            <v>1.5171580860794174</v>
          </cell>
          <cell r="BG205">
            <v>1.2774471084788692</v>
          </cell>
          <cell r="BH205">
            <v>0.99896363883047545</v>
          </cell>
          <cell r="BI205">
            <v>0.71126211084729829</v>
          </cell>
        </row>
        <row r="206">
          <cell r="Y206">
            <v>4.2</v>
          </cell>
          <cell r="Z206">
            <v>4.0848253329883075</v>
          </cell>
          <cell r="AA206">
            <v>4.023262737300362</v>
          </cell>
          <cell r="AB206">
            <v>3.954706891005177</v>
          </cell>
          <cell r="AC206">
            <v>3.8665729176547248</v>
          </cell>
          <cell r="AD206">
            <v>3.7725666996809473</v>
          </cell>
          <cell r="AE206">
            <v>3.673083124447718</v>
          </cell>
          <cell r="AF206">
            <v>3.559661868916856</v>
          </cell>
          <cell r="AG206">
            <v>3.4079025539505965</v>
          </cell>
          <cell r="AH206">
            <v>3.2172815596688915</v>
          </cell>
          <cell r="AI206">
            <v>2.9893437149492561</v>
          </cell>
          <cell r="AJ206">
            <v>2.7088737886057124</v>
          </cell>
          <cell r="AK206">
            <v>2.3646381808369692</v>
          </cell>
          <cell r="AL206">
            <v>1.9620943328869778</v>
          </cell>
          <cell r="AM206">
            <v>1.5262939780519231</v>
          </cell>
          <cell r="AN206">
            <v>1.0938471816974009</v>
          </cell>
          <cell r="AO206">
            <v>0.70748168795250899</v>
          </cell>
          <cell r="AP206">
            <v>0.40239676167190547</v>
          </cell>
          <cell r="AS206">
            <v>0.27076490683114501</v>
          </cell>
          <cell r="AT206">
            <v>0.27166447368036734</v>
          </cell>
          <cell r="AU206">
            <v>0.27256702917581299</v>
          </cell>
          <cell r="AV206">
            <v>0.27256702917581299</v>
          </cell>
          <cell r="AW206">
            <v>0.27256702917581299</v>
          </cell>
          <cell r="AX206">
            <v>0.27256702917581299</v>
          </cell>
          <cell r="AY206">
            <v>0.27202189511746139</v>
          </cell>
          <cell r="AZ206">
            <v>0.27093380753699153</v>
          </cell>
          <cell r="BA206">
            <v>0.26930820469176958</v>
          </cell>
          <cell r="BB206">
            <v>0.26715373905423545</v>
          </cell>
          <cell r="BC206">
            <v>0.2623449717512592</v>
          </cell>
          <cell r="BD206">
            <v>0.25237586282471136</v>
          </cell>
          <cell r="BE206">
            <v>0.23521430415263098</v>
          </cell>
          <cell r="BF206">
            <v>0.20981115930414682</v>
          </cell>
          <cell r="BG206">
            <v>0.17666099613409159</v>
          </cell>
          <cell r="BH206">
            <v>0.13814889897685959</v>
          </cell>
          <cell r="BI206">
            <v>9.8362016071523992E-2</v>
          </cell>
        </row>
        <row r="207">
          <cell r="Y207">
            <v>558.16999553323978</v>
          </cell>
          <cell r="Z207">
            <v>531.91991178857518</v>
          </cell>
          <cell r="AA207">
            <v>521.14137940985222</v>
          </cell>
          <cell r="AB207">
            <v>508.35684951647465</v>
          </cell>
          <cell r="AC207">
            <v>493.3875339890829</v>
          </cell>
          <cell r="AD207">
            <v>468.01774192061538</v>
          </cell>
          <cell r="AE207">
            <v>441.68866134188124</v>
          </cell>
          <cell r="AF207">
            <v>413.59344965183345</v>
          </cell>
          <cell r="AG207">
            <v>377.85183915844829</v>
          </cell>
          <cell r="AH207">
            <v>335.33291717212495</v>
          </cell>
          <cell r="AI207">
            <v>287.69025287066086</v>
          </cell>
          <cell r="AJ207">
            <v>235.9761089994204</v>
          </cell>
          <cell r="AK207">
            <v>182.16622606979948</v>
          </cell>
          <cell r="AL207">
            <v>130.048262306119</v>
          </cell>
          <cell r="AM207">
            <v>84.344839047099029</v>
          </cell>
          <cell r="AN207">
            <v>48.466781483806777</v>
          </cell>
          <cell r="AO207">
            <v>23.920139756857886</v>
          </cell>
          <cell r="AP207">
            <v>9.7223352798794043</v>
          </cell>
          <cell r="AS207">
            <v>2.4115469931183546</v>
          </cell>
          <cell r="AT207">
            <v>2.458844318018687</v>
          </cell>
          <cell r="AU207">
            <v>2.5070692785608348</v>
          </cell>
          <cell r="AV207">
            <v>2.5547035948534909</v>
          </cell>
          <cell r="AW207">
            <v>2.5559084912343706</v>
          </cell>
          <cell r="AX207">
            <v>2.5559084912343706</v>
          </cell>
          <cell r="AY207">
            <v>2.5507966742519019</v>
          </cell>
          <cell r="AZ207">
            <v>2.5405934875548941</v>
          </cell>
          <cell r="BA207">
            <v>2.5253499266295649</v>
          </cell>
          <cell r="BB207">
            <v>2.5051471272165284</v>
          </cell>
          <cell r="BC207">
            <v>2.4600544789266308</v>
          </cell>
          <cell r="BD207">
            <v>2.3665724087274187</v>
          </cell>
          <cell r="BE207">
            <v>2.205645484933954</v>
          </cell>
          <cell r="BF207">
            <v>1.9674357725610867</v>
          </cell>
          <cell r="BG207">
            <v>1.6565809204964348</v>
          </cell>
          <cell r="BH207">
            <v>1.2954462798282116</v>
          </cell>
          <cell r="BI207">
            <v>0.92235775123768637</v>
          </cell>
        </row>
        <row r="208">
          <cell r="Y208">
            <v>820.30555400377796</v>
          </cell>
          <cell r="Z208">
            <v>801.12414100856518</v>
          </cell>
          <cell r="AA208">
            <v>797.1754900663052</v>
          </cell>
          <cell r="AB208">
            <v>790.25379110155723</v>
          </cell>
          <cell r="AC208">
            <v>775.66393093055365</v>
          </cell>
          <cell r="AD208">
            <v>768.30694314892287</v>
          </cell>
          <cell r="AE208">
            <v>738.33539226469543</v>
          </cell>
          <cell r="AF208">
            <v>705.31620513793462</v>
          </cell>
          <cell r="AG208">
            <v>662.18584157073087</v>
          </cell>
          <cell r="AH208">
            <v>609.29741135195127</v>
          </cell>
          <cell r="AI208">
            <v>547.77555928349261</v>
          </cell>
          <cell r="AJ208">
            <v>476.47364563614872</v>
          </cell>
          <cell r="AK208">
            <v>395.58139448588247</v>
          </cell>
          <cell r="AL208">
            <v>308.8551853966004</v>
          </cell>
          <cell r="AM208">
            <v>223.36281511138495</v>
          </cell>
          <cell r="AN208">
            <v>146.65910159508314</v>
          </cell>
          <cell r="AO208">
            <v>85.351441980564914</v>
          </cell>
          <cell r="AP208">
            <v>42.686224098145125</v>
          </cell>
          <cell r="AS208">
            <v>2.7842964232354319</v>
          </cell>
          <cell r="AT208">
            <v>2.8478037793958699</v>
          </cell>
          <cell r="AU208">
            <v>2.9104554625425791</v>
          </cell>
          <cell r="AV208">
            <v>2.9541122944807174</v>
          </cell>
          <cell r="AW208">
            <v>3.0352589215630927</v>
          </cell>
          <cell r="AX208">
            <v>3.0352589215630927</v>
          </cell>
          <cell r="AY208">
            <v>3.0291884037199663</v>
          </cell>
          <cell r="AZ208">
            <v>3.0170716501050863</v>
          </cell>
          <cell r="BA208">
            <v>2.9989692202044558</v>
          </cell>
          <cell r="BB208">
            <v>2.9749774664428199</v>
          </cell>
          <cell r="BC208">
            <v>2.921427872046849</v>
          </cell>
          <cell r="BD208">
            <v>2.8104136129090684</v>
          </cell>
          <cell r="BE208">
            <v>2.6193054872312516</v>
          </cell>
          <cell r="BF208">
            <v>2.3364204946102762</v>
          </cell>
          <cell r="BG208">
            <v>1.9672660564618523</v>
          </cell>
          <cell r="BH208">
            <v>1.5384020561531682</v>
          </cell>
          <cell r="BI208">
            <v>1.0953422639810553</v>
          </cell>
        </row>
        <row r="209">
          <cell r="Y209">
            <v>653.6588003529464</v>
          </cell>
          <cell r="Z209">
            <v>635.23979687084932</v>
          </cell>
          <cell r="AA209">
            <v>628.52512854489532</v>
          </cell>
          <cell r="AB209">
            <v>618.00174509682574</v>
          </cell>
          <cell r="AC209">
            <v>601.44027861758013</v>
          </cell>
          <cell r="AD209">
            <v>582.05584163829019</v>
          </cell>
          <cell r="AE209">
            <v>556.96254126201347</v>
          </cell>
          <cell r="AF209">
            <v>529.55276022403882</v>
          </cell>
          <cell r="AG209">
            <v>493.98832189674272</v>
          </cell>
          <cell r="AH209">
            <v>450.69698274209389</v>
          </cell>
          <cell r="AI209">
            <v>400.78356605855691</v>
          </cell>
          <cell r="AJ209">
            <v>343.88839140835478</v>
          </cell>
          <cell r="AK209">
            <v>280.74091516646024</v>
          </cell>
          <cell r="AL209">
            <v>214.72779013132137</v>
          </cell>
          <cell r="AM209">
            <v>151.47913682530182</v>
          </cell>
          <cell r="AN209">
            <v>96.507635092948732</v>
          </cell>
          <cell r="AO209">
            <v>54.134991720627632</v>
          </cell>
          <cell r="AP209">
            <v>25.868166152604182</v>
          </cell>
          <cell r="AS209">
            <v>2.8062612881437472</v>
          </cell>
          <cell r="AT209">
            <v>2.862386513906622</v>
          </cell>
          <cell r="AU209">
            <v>2.9110470846430343</v>
          </cell>
          <cell r="AV209">
            <v>2.9401575554894648</v>
          </cell>
          <cell r="AW209">
            <v>2.9631747768844696</v>
          </cell>
          <cell r="AX209">
            <v>2.9631747768844696</v>
          </cell>
          <cell r="AY209">
            <v>2.9572484273307005</v>
          </cell>
          <cell r="AZ209">
            <v>2.9454194336213777</v>
          </cell>
          <cell r="BA209">
            <v>2.9277469170196495</v>
          </cell>
          <cell r="BB209">
            <v>2.9043249416834924</v>
          </cell>
          <cell r="BC209">
            <v>2.8520470927331893</v>
          </cell>
          <cell r="BD209">
            <v>2.743669303209328</v>
          </cell>
          <cell r="BE209">
            <v>2.5570997905910935</v>
          </cell>
          <cell r="BF209">
            <v>2.2809330132072549</v>
          </cell>
          <cell r="BG209">
            <v>1.9205455971205083</v>
          </cell>
          <cell r="BH209">
            <v>1.5018666569482371</v>
          </cell>
          <cell r="BI209">
            <v>1.0693290597471443</v>
          </cell>
        </row>
        <row r="210">
          <cell r="Y210">
            <v>1806.7514390135939</v>
          </cell>
          <cell r="Z210">
            <v>1879.6929356788958</v>
          </cell>
          <cell r="AA210">
            <v>1931.6114769447422</v>
          </cell>
          <cell r="AB210">
            <v>1960.5198147990429</v>
          </cell>
          <cell r="AC210">
            <v>1901.5865439388328</v>
          </cell>
          <cell r="AD210">
            <v>1837.2469668705055</v>
          </cell>
          <cell r="AE210">
            <v>1751.0200676819131</v>
          </cell>
          <cell r="AF210">
            <v>1657.5196781218121</v>
          </cell>
          <cell r="AG210">
            <v>1536.9227112090884</v>
          </cell>
          <cell r="AH210">
            <v>1391.11153350327</v>
          </cell>
          <cell r="AI210">
            <v>1224.3810875822319</v>
          </cell>
          <cell r="AJ210">
            <v>1037.1157106498683</v>
          </cell>
          <cell r="AK210">
            <v>833.2856848739068</v>
          </cell>
          <cell r="AL210">
            <v>625.00323432021264</v>
          </cell>
          <cell r="AM210">
            <v>430.57240207464622</v>
          </cell>
          <cell r="AN210">
            <v>266.49881848078064</v>
          </cell>
          <cell r="AO210">
            <v>144.26818750149909</v>
          </cell>
          <cell r="AP210">
            <v>65.943749373405737</v>
          </cell>
          <cell r="AS210">
            <v>2.6734322115764821</v>
          </cell>
          <cell r="AT210">
            <v>2.8399338783782442</v>
          </cell>
          <cell r="AU210">
            <v>2.990450373932291</v>
          </cell>
          <cell r="AV210">
            <v>3.0203548776716138</v>
          </cell>
          <cell r="AW210">
            <v>3.0501431141168038</v>
          </cell>
          <cell r="AX210">
            <v>3.0501431141168038</v>
          </cell>
          <cell r="AY210">
            <v>3.0440428278885703</v>
          </cell>
          <cell r="AZ210">
            <v>3.0318666565770158</v>
          </cell>
          <cell r="BA210">
            <v>3.0136754566375537</v>
          </cell>
          <cell r="BB210">
            <v>2.9895660529844532</v>
          </cell>
          <cell r="BC210">
            <v>2.9357538640307328</v>
          </cell>
          <cell r="BD210">
            <v>2.8241952171975648</v>
          </cell>
          <cell r="BE210">
            <v>2.6321499424281303</v>
          </cell>
          <cell r="BF210">
            <v>2.3478777486458919</v>
          </cell>
          <cell r="BG210">
            <v>1.9769130643598407</v>
          </cell>
          <cell r="BH210">
            <v>1.545946016329395</v>
          </cell>
          <cell r="BI210">
            <v>1.1007135636265288</v>
          </cell>
        </row>
        <row r="211">
          <cell r="Y211">
            <v>396.91979598081855</v>
          </cell>
          <cell r="Z211">
            <v>382.36500213281187</v>
          </cell>
          <cell r="AA211">
            <v>375.7701555311146</v>
          </cell>
          <cell r="AB211">
            <v>368.11265315808453</v>
          </cell>
          <cell r="AC211">
            <v>355.17970386599347</v>
          </cell>
          <cell r="AD211">
            <v>341.56631355104764</v>
          </cell>
          <cell r="AE211">
            <v>327.36667564543575</v>
          </cell>
          <cell r="AF211">
            <v>311.80787176151006</v>
          </cell>
          <cell r="AG211">
            <v>291.57024169601141</v>
          </cell>
          <cell r="AH211">
            <v>266.86800603466804</v>
          </cell>
          <cell r="AI211">
            <v>238.29220688375582</v>
          </cell>
          <cell r="AJ211">
            <v>205.51901233100634</v>
          </cell>
          <cell r="AK211">
            <v>168.84868279044625</v>
          </cell>
          <cell r="AL211">
            <v>130.15346865185637</v>
          </cell>
          <cell r="AM211">
            <v>92.683389588411274</v>
          </cell>
          <cell r="AN211">
            <v>59.726852590547217</v>
          </cell>
          <cell r="AO211">
            <v>33.974624692248369</v>
          </cell>
          <cell r="AP211">
            <v>16.518682629292236</v>
          </cell>
          <cell r="AS211">
            <v>3.0976499066924164</v>
          </cell>
          <cell r="AT211">
            <v>3.1348217055727252</v>
          </cell>
          <cell r="AU211">
            <v>3.1724395660395981</v>
          </cell>
          <cell r="AV211">
            <v>3.1724395660395981</v>
          </cell>
          <cell r="AW211">
            <v>3.1724395660395981</v>
          </cell>
          <cell r="AX211">
            <v>3.1724395660395981</v>
          </cell>
          <cell r="AY211">
            <v>3.1660946869075191</v>
          </cell>
          <cell r="AZ211">
            <v>3.1534303081598889</v>
          </cell>
          <cell r="BA211">
            <v>3.1345097263109296</v>
          </cell>
          <cell r="BB211">
            <v>3.1094336485004423</v>
          </cell>
          <cell r="BC211">
            <v>3.0534638428274343</v>
          </cell>
          <cell r="BD211">
            <v>2.9374322167999916</v>
          </cell>
          <cell r="BE211">
            <v>2.7376868260575922</v>
          </cell>
          <cell r="BF211">
            <v>2.4420166488433721</v>
          </cell>
          <cell r="BG211">
            <v>2.0561780183261189</v>
          </cell>
          <cell r="BH211">
            <v>1.6079312103310246</v>
          </cell>
          <cell r="BI211">
            <v>1.1448470217556892</v>
          </cell>
        </row>
        <row r="212">
          <cell r="Y212">
            <v>324.28402483758845</v>
          </cell>
          <cell r="Z212">
            <v>308.62477895591331</v>
          </cell>
          <cell r="AA212">
            <v>301.25235234114274</v>
          </cell>
          <cell r="AB212">
            <v>292.86141191078588</v>
          </cell>
          <cell r="AC212">
            <v>282.64165971186316</v>
          </cell>
          <cell r="AD212">
            <v>268.83277245951899</v>
          </cell>
          <cell r="AE212">
            <v>254.69256149856503</v>
          </cell>
          <cell r="AF212">
            <v>239.51222996631284</v>
          </cell>
          <cell r="AG212">
            <v>220.09781734699604</v>
          </cell>
          <cell r="AH212">
            <v>196.85524319346422</v>
          </cell>
          <cell r="AI212">
            <v>170.6031142126327</v>
          </cell>
          <cell r="AJ212">
            <v>141.73054521643715</v>
          </cell>
          <cell r="AK212">
            <v>111.16289254269877</v>
          </cell>
          <cell r="AL212">
            <v>80.935562243405357</v>
          </cell>
          <cell r="AM212">
            <v>53.773169404810943</v>
          </cell>
          <cell r="AN212">
            <v>31.834378123753364</v>
          </cell>
          <cell r="AO212">
            <v>16.308558434100778</v>
          </cell>
          <cell r="AP212">
            <v>6.9526315865628945</v>
          </cell>
          <cell r="AS212">
            <v>4.1435477874933087</v>
          </cell>
          <cell r="AT212">
            <v>4.1980744060771347</v>
          </cell>
          <cell r="AU212">
            <v>4.2533185624538552</v>
          </cell>
          <cell r="AV212">
            <v>4.2958517480783938</v>
          </cell>
          <cell r="AW212">
            <v>4.2942158563236035</v>
          </cell>
          <cell r="AX212">
            <v>4.2942158563236035</v>
          </cell>
          <cell r="AY212">
            <v>4.285627424610956</v>
          </cell>
          <cell r="AZ212">
            <v>4.2684849149125119</v>
          </cell>
          <cell r="BA212">
            <v>4.2428740054230367</v>
          </cell>
          <cell r="BB212">
            <v>4.2089310133796527</v>
          </cell>
          <cell r="BC212">
            <v>4.1331702551388192</v>
          </cell>
          <cell r="BD212">
            <v>3.9761097854435441</v>
          </cell>
          <cell r="BE212">
            <v>3.705734320033383</v>
          </cell>
          <cell r="BF212">
            <v>3.3055150134697771</v>
          </cell>
          <cell r="BG212">
            <v>2.783243641341552</v>
          </cell>
          <cell r="BH212">
            <v>2.1764965275290931</v>
          </cell>
          <cell r="BI212">
            <v>1.5496655276007136</v>
          </cell>
        </row>
        <row r="213">
          <cell r="Y213">
            <v>256.41998245933939</v>
          </cell>
          <cell r="Z213">
            <v>241.97836219947411</v>
          </cell>
          <cell r="AA213">
            <v>237.04764917663718</v>
          </cell>
          <cell r="AB213">
            <v>231.19291213965636</v>
          </cell>
          <cell r="AC213">
            <v>226.44953461891356</v>
          </cell>
          <cell r="AD213">
            <v>215.87510423415179</v>
          </cell>
          <cell r="AE213">
            <v>203.58298863339024</v>
          </cell>
          <cell r="AF213">
            <v>190.48079203461043</v>
          </cell>
          <cell r="AG213">
            <v>173.82901030585276</v>
          </cell>
          <cell r="AH213">
            <v>154.04313399164309</v>
          </cell>
          <cell r="AI213">
            <v>131.90612598249839</v>
          </cell>
          <cell r="AJ213">
            <v>107.93563525649557</v>
          </cell>
          <cell r="AK213">
            <v>83.073469299348901</v>
          </cell>
          <cell r="AL213">
            <v>59.085671058434983</v>
          </cell>
          <cell r="AM213">
            <v>38.145983776957209</v>
          </cell>
          <cell r="AN213">
            <v>21.79563506921361</v>
          </cell>
          <cell r="AO213">
            <v>10.680472544958809</v>
          </cell>
          <cell r="AP213">
            <v>4.3013807751872708</v>
          </cell>
          <cell r="AS213">
            <v>5.6263063060126193</v>
          </cell>
          <cell r="AT213">
            <v>5.7388324321328721</v>
          </cell>
          <cell r="AU213">
            <v>5.8536090807755299</v>
          </cell>
          <cell r="AV213">
            <v>6.0233637441180194</v>
          </cell>
          <cell r="AW213">
            <v>6.0602414813269059</v>
          </cell>
          <cell r="AX213">
            <v>6.0602414813269059</v>
          </cell>
          <cell r="AY213">
            <v>6.0481209983642517</v>
          </cell>
          <cell r="AZ213">
            <v>6.0239285143707946</v>
          </cell>
          <cell r="BA213">
            <v>5.98778494328457</v>
          </cell>
          <cell r="BB213">
            <v>5.9398826637382935</v>
          </cell>
          <cell r="BC213">
            <v>5.8329647757910044</v>
          </cell>
          <cell r="BD213">
            <v>5.6113121143109463</v>
          </cell>
          <cell r="BE213">
            <v>5.2297428905378016</v>
          </cell>
          <cell r="BF213">
            <v>4.6649306583597188</v>
          </cell>
          <cell r="BG213">
            <v>3.9278716143388825</v>
          </cell>
          <cell r="BH213">
            <v>3.0715956024130056</v>
          </cell>
          <cell r="BI213">
            <v>2.1869760689180593</v>
          </cell>
        </row>
        <row r="214">
          <cell r="Y214">
            <v>1807.5334262544441</v>
          </cell>
          <cell r="Z214">
            <v>1697.9697965305343</v>
          </cell>
          <cell r="AA214">
            <v>1646.6590774034373</v>
          </cell>
          <cell r="AB214">
            <v>1588.6826274012337</v>
          </cell>
          <cell r="AC214">
            <v>1521.1093439158185</v>
          </cell>
          <cell r="AD214">
            <v>1428.9920607144431</v>
          </cell>
          <cell r="AE214">
            <v>1334.7188659920016</v>
          </cell>
          <cell r="AF214">
            <v>1235.6184884331562</v>
          </cell>
          <cell r="AG214">
            <v>1111.253125152256</v>
          </cell>
          <cell r="AH214">
            <v>965.76245111098251</v>
          </cell>
          <cell r="AI214">
            <v>806.18961136895086</v>
          </cell>
          <cell r="AJ214">
            <v>638.7514293885913</v>
          </cell>
          <cell r="AK214">
            <v>472.134105319387</v>
          </cell>
          <cell r="AL214">
            <v>319.27309475928303</v>
          </cell>
          <cell r="AM214">
            <v>193.64737294994518</v>
          </cell>
          <cell r="AN214">
            <v>102.3334361805482</v>
          </cell>
          <cell r="AO214">
            <v>45.407460689372648</v>
          </cell>
          <cell r="AP214">
            <v>16.059838115439064</v>
          </cell>
          <cell r="AS214">
            <v>4.3155253965861835</v>
          </cell>
          <cell r="AT214">
            <v>4.3862842908321724</v>
          </cell>
          <cell r="AU214">
            <v>4.4582033731560422</v>
          </cell>
          <cell r="AV214">
            <v>4.5206182203802268</v>
          </cell>
          <cell r="AW214">
            <v>4.5218919927725576</v>
          </cell>
          <cell r="AX214">
            <v>4.5218919927725576</v>
          </cell>
          <cell r="AY214">
            <v>4.5128482087870125</v>
          </cell>
          <cell r="AZ214">
            <v>4.4947968159518643</v>
          </cell>
          <cell r="BA214">
            <v>4.4678280350561534</v>
          </cell>
          <cell r="BB214">
            <v>4.4320854107757039</v>
          </cell>
          <cell r="BC214">
            <v>4.3523078733817409</v>
          </cell>
          <cell r="BD214">
            <v>4.1869201741932347</v>
          </cell>
          <cell r="BE214">
            <v>3.9022096023480946</v>
          </cell>
          <cell r="BF214">
            <v>3.4807709652945</v>
          </cell>
          <cell r="BG214">
            <v>2.9308091527779685</v>
          </cell>
          <cell r="BH214">
            <v>2.2918927574723709</v>
          </cell>
          <cell r="BI214">
            <v>1.6318276433203274</v>
          </cell>
        </row>
        <row r="215">
          <cell r="Y215">
            <v>238.37982129321796</v>
          </cell>
          <cell r="Z215">
            <v>239.75298834722713</v>
          </cell>
          <cell r="AA215">
            <v>240.21153538088345</v>
          </cell>
          <cell r="AB215">
            <v>237.06171352532618</v>
          </cell>
          <cell r="AC215">
            <v>232.94243440324783</v>
          </cell>
          <cell r="AD215">
            <v>224.11528091775858</v>
          </cell>
          <cell r="AE215">
            <v>214.89969964735687</v>
          </cell>
          <cell r="AF215">
            <v>204.79257663395563</v>
          </cell>
          <cell r="AG215">
            <v>191.63638708709607</v>
          </cell>
          <cell r="AH215">
            <v>175.56481923271951</v>
          </cell>
          <cell r="AI215">
            <v>156.95487166912389</v>
          </cell>
          <cell r="AJ215">
            <v>135.57241891522969</v>
          </cell>
          <cell r="AK215">
            <v>111.58964764444126</v>
          </cell>
          <cell r="AL215">
            <v>86.212216488948073</v>
          </cell>
          <cell r="AM215">
            <v>61.561185720806201</v>
          </cell>
          <cell r="AN215">
            <v>39.80347785498271</v>
          </cell>
          <cell r="AO215">
            <v>22.733858523774611</v>
          </cell>
          <cell r="AP215">
            <v>11.109197545546289</v>
          </cell>
          <cell r="AS215">
            <v>3.2409741861128811</v>
          </cell>
          <cell r="AT215">
            <v>3.342728968087799</v>
          </cell>
          <cell r="AU215">
            <v>3.4067058206300174</v>
          </cell>
          <cell r="AV215">
            <v>3.4680265254013576</v>
          </cell>
          <cell r="AW215">
            <v>3.4680879074882145</v>
          </cell>
          <cell r="AX215">
            <v>3.4680879074882145</v>
          </cell>
          <cell r="AY215">
            <v>3.4611517316732381</v>
          </cell>
          <cell r="AZ215">
            <v>3.447307124746545</v>
          </cell>
          <cell r="BA215">
            <v>3.4266232819980655</v>
          </cell>
          <cell r="BB215">
            <v>3.3992102957420811</v>
          </cell>
          <cell r="BC215">
            <v>3.3380245104187236</v>
          </cell>
          <cell r="BD215">
            <v>3.2111795790228119</v>
          </cell>
          <cell r="BE215">
            <v>2.9928193676492607</v>
          </cell>
          <cell r="BF215">
            <v>2.6695948759431403</v>
          </cell>
          <cell r="BG215">
            <v>2.2477988855441238</v>
          </cell>
          <cell r="BH215">
            <v>1.7577787284955044</v>
          </cell>
          <cell r="BI215">
            <v>1.2515384546887987</v>
          </cell>
        </row>
        <row r="216">
          <cell r="Y216">
            <v>1454.7414738190216</v>
          </cell>
          <cell r="Z216">
            <v>1390.2523720942966</v>
          </cell>
          <cell r="AA216">
            <v>1338.9759549401645</v>
          </cell>
          <cell r="AB216">
            <v>1281.9546116544968</v>
          </cell>
          <cell r="AC216">
            <v>1215.8668233626979</v>
          </cell>
          <cell r="AD216">
            <v>1136.891019761782</v>
          </cell>
          <cell r="AE216">
            <v>1051.1661295898073</v>
          </cell>
          <cell r="AF216">
            <v>962.26221310588255</v>
          </cell>
          <cell r="AG216">
            <v>852.11486870173997</v>
          </cell>
          <cell r="AH216">
            <v>725.33407224532755</v>
          </cell>
          <cell r="AI216">
            <v>589.18383298958508</v>
          </cell>
          <cell r="AJ216">
            <v>450.83854822973825</v>
          </cell>
          <cell r="AK216">
            <v>318.8753614492926</v>
          </cell>
          <cell r="AL216">
            <v>203.97516114012046</v>
          </cell>
          <cell r="AM216">
            <v>115.39189554690599</v>
          </cell>
          <cell r="AN216">
            <v>55.806848772120006</v>
          </cell>
          <cell r="AO216">
            <v>22.063876493883093</v>
          </cell>
          <cell r="AP216">
            <v>6.6734189665480628</v>
          </cell>
          <cell r="AS216">
            <v>5.5381839207229184</v>
          </cell>
          <cell r="AT216">
            <v>5.6289899603933762</v>
          </cell>
          <cell r="AU216">
            <v>5.7212848882912137</v>
          </cell>
          <cell r="AV216">
            <v>5.7956615918389991</v>
          </cell>
          <cell r="AW216">
            <v>5.824093989287964</v>
          </cell>
          <cell r="AX216">
            <v>5.824093989287964</v>
          </cell>
          <cell r="AY216">
            <v>5.812445801309388</v>
          </cell>
          <cell r="AZ216">
            <v>5.7891960181041506</v>
          </cell>
          <cell r="BA216">
            <v>5.7544608419955257</v>
          </cell>
          <cell r="BB216">
            <v>5.7084251552595617</v>
          </cell>
          <cell r="BC216">
            <v>5.6056735024648896</v>
          </cell>
          <cell r="BD216">
            <v>5.3926579093712235</v>
          </cell>
          <cell r="BE216">
            <v>5.0259571715339799</v>
          </cell>
          <cell r="BF216">
            <v>4.4831537970083097</v>
          </cell>
          <cell r="BG216">
            <v>3.7748154970809962</v>
          </cell>
          <cell r="BH216">
            <v>2.9519057187173381</v>
          </cell>
          <cell r="BI216">
            <v>2.1017568717267441</v>
          </cell>
        </row>
        <row r="217">
          <cell r="Y217">
            <v>1106.8633126575778</v>
          </cell>
          <cell r="Z217">
            <v>1025.9305717826117</v>
          </cell>
          <cell r="AA217">
            <v>993.41040754720859</v>
          </cell>
          <cell r="AB217">
            <v>955.04144717631368</v>
          </cell>
          <cell r="AC217">
            <v>911.44347678247561</v>
          </cell>
          <cell r="AD217">
            <v>858.72549342866228</v>
          </cell>
          <cell r="AE217">
            <v>781.36128819987061</v>
          </cell>
          <cell r="AF217">
            <v>702.70719016745932</v>
          </cell>
          <cell r="AG217">
            <v>607.14829228197061</v>
          </cell>
          <cell r="AH217">
            <v>499.92657347773638</v>
          </cell>
          <cell r="AI217">
            <v>388.58540815255094</v>
          </cell>
          <cell r="AJ217">
            <v>280.93013351751551</v>
          </cell>
          <cell r="AK217">
            <v>184.76086297683582</v>
          </cell>
          <cell r="AL217">
            <v>107.66436425194212</v>
          </cell>
          <cell r="AM217">
            <v>54.063987982809671</v>
          </cell>
          <cell r="AN217">
            <v>22.372531185108318</v>
          </cell>
          <cell r="AO217">
            <v>7.1601430838380828</v>
          </cell>
          <cell r="AP217">
            <v>1.5944046511607466</v>
          </cell>
          <cell r="AS217">
            <v>2.3149676397170142</v>
          </cell>
          <cell r="AT217">
            <v>2.3913615718276757</v>
          </cell>
          <cell r="AU217">
            <v>2.4702765036979888</v>
          </cell>
          <cell r="AV217">
            <v>2.551795628320022</v>
          </cell>
          <cell r="AW217">
            <v>2.6219865812864538</v>
          </cell>
          <cell r="AX217">
            <v>2.6219865812864538</v>
          </cell>
          <cell r="AY217">
            <v>2.6167426081238809</v>
          </cell>
          <cell r="AZ217">
            <v>2.6062756376913856</v>
          </cell>
          <cell r="BA217">
            <v>2.5906379838652374</v>
          </cell>
          <cell r="BB217">
            <v>2.5699128799943156</v>
          </cell>
          <cell r="BC217">
            <v>2.5236544481544181</v>
          </cell>
          <cell r="BD217">
            <v>2.42775557912455</v>
          </cell>
          <cell r="BE217">
            <v>2.2626681997440805</v>
          </cell>
          <cell r="BF217">
            <v>2.0183000341717197</v>
          </cell>
          <cell r="BG217">
            <v>1.6994086287725876</v>
          </cell>
          <cell r="BH217">
            <v>1.3289375477001633</v>
          </cell>
          <cell r="BI217">
            <v>0.94620353396251589</v>
          </cell>
        </row>
        <row r="218">
          <cell r="Y218">
            <v>1567.5846848129866</v>
          </cell>
          <cell r="Z218">
            <v>1494.0237712727744</v>
          </cell>
          <cell r="AA218">
            <v>1456.7753593386615</v>
          </cell>
          <cell r="AB218">
            <v>1418.506371680138</v>
          </cell>
          <cell r="AC218">
            <v>1365.8030251507134</v>
          </cell>
          <cell r="AD218">
            <v>1294.7114069302518</v>
          </cell>
          <cell r="AE218">
            <v>1207.4518347758394</v>
          </cell>
          <cell r="AF218">
            <v>1115.9163289464072</v>
          </cell>
          <cell r="AG218">
            <v>1001.2691785042909</v>
          </cell>
          <cell r="AH218">
            <v>867.47609781602182</v>
          </cell>
          <cell r="AI218">
            <v>721.19674975098951</v>
          </cell>
          <cell r="AJ218">
            <v>568.45556855617872</v>
          </cell>
          <cell r="AK218">
            <v>417.43829327114207</v>
          </cell>
          <cell r="AL218">
            <v>279.97957004821359</v>
          </cell>
          <cell r="AM218">
            <v>168.08826141382428</v>
          </cell>
          <cell r="AN218">
            <v>87.68816044986076</v>
          </cell>
          <cell r="AO218">
            <v>38.268269707720584</v>
          </cell>
          <cell r="AP218">
            <v>13.238619760106909</v>
          </cell>
          <cell r="AS218">
            <v>0.45808321247464173</v>
          </cell>
          <cell r="AT218">
            <v>0.46861912636155845</v>
          </cell>
          <cell r="AU218">
            <v>0.48127184277332047</v>
          </cell>
          <cell r="AV218">
            <v>0.49137855147156018</v>
          </cell>
          <cell r="AW218">
            <v>0.49666330878179943</v>
          </cell>
          <cell r="AX218">
            <v>0.49666330878179943</v>
          </cell>
          <cell r="AY218">
            <v>0.49566998216423586</v>
          </cell>
          <cell r="AZ218">
            <v>0.49368730223557888</v>
          </cell>
          <cell r="BA218">
            <v>0.4907251784221654</v>
          </cell>
          <cell r="BB218">
            <v>0.48679937699478809</v>
          </cell>
          <cell r="BC218">
            <v>0.47803698820888191</v>
          </cell>
          <cell r="BD218">
            <v>0.45987158265694439</v>
          </cell>
          <cell r="BE218">
            <v>0.42860031503627216</v>
          </cell>
          <cell r="BF218">
            <v>0.38231148101235474</v>
          </cell>
          <cell r="BG218">
            <v>0.32190626701240266</v>
          </cell>
          <cell r="BH218">
            <v>0.2517307008036988</v>
          </cell>
          <cell r="BI218">
            <v>0.17923225897223349</v>
          </cell>
        </row>
        <row r="219">
          <cell r="Y219">
            <v>3920.9383887896388</v>
          </cell>
          <cell r="Z219">
            <v>3470.0767222026993</v>
          </cell>
          <cell r="AA219">
            <v>3242.6894693742729</v>
          </cell>
          <cell r="AB219">
            <v>2995.8549234374523</v>
          </cell>
          <cell r="AC219">
            <v>2674.2014249998056</v>
          </cell>
          <cell r="AD219">
            <v>2360.9717186012585</v>
          </cell>
          <cell r="AE219">
            <v>2061.0252908610305</v>
          </cell>
          <cell r="AF219">
            <v>1770.1525831888443</v>
          </cell>
          <cell r="AG219">
            <v>1433.6076594688275</v>
          </cell>
          <cell r="AH219">
            <v>1080.1214718467047</v>
          </cell>
          <cell r="AI219">
            <v>744.43945883066351</v>
          </cell>
          <cell r="AJ219">
            <v>459.10135984060787</v>
          </cell>
          <cell r="AK219">
            <v>244.63442206855464</v>
          </cell>
          <cell r="AL219">
            <v>107.5081670253121</v>
          </cell>
          <cell r="AM219">
            <v>36.795199656837653</v>
          </cell>
          <cell r="AN219">
            <v>8.7643735810824595</v>
          </cell>
          <cell r="AO219">
            <v>1.1443352136635694</v>
          </cell>
          <cell r="AP219">
            <v>2.515163354816875E-2</v>
          </cell>
          <cell r="AS219">
            <v>31.070134270090104</v>
          </cell>
          <cell r="AT219">
            <v>31.846887626842353</v>
          </cell>
          <cell r="AU219">
            <v>32.61121292988657</v>
          </cell>
          <cell r="AV219">
            <v>32.61121292988657</v>
          </cell>
          <cell r="AW219">
            <v>32.61121292988657</v>
          </cell>
          <cell r="AX219">
            <v>32.61121292988657</v>
          </cell>
          <cell r="AY219">
            <v>32.545990504026797</v>
          </cell>
          <cell r="AZ219">
            <v>32.415806542010692</v>
          </cell>
          <cell r="BA219">
            <v>32.221311702758626</v>
          </cell>
          <cell r="BB219">
            <v>31.963541209136558</v>
          </cell>
          <cell r="BC219">
            <v>31.388197467372098</v>
          </cell>
          <cell r="BD219">
            <v>30.195445963611956</v>
          </cell>
          <cell r="BE219">
            <v>28.14215563808634</v>
          </cell>
          <cell r="BF219">
            <v>25.102802829173012</v>
          </cell>
          <cell r="BG219">
            <v>21.136559982163671</v>
          </cell>
          <cell r="BH219">
            <v>16.528789906051987</v>
          </cell>
          <cell r="BI219">
            <v>11.768498413109011</v>
          </cell>
        </row>
        <row r="220">
          <cell r="Y220">
            <v>133.66592608149202</v>
          </cell>
          <cell r="Z220">
            <v>120.12140484544638</v>
          </cell>
          <cell r="AA220">
            <v>113.37619016384534</v>
          </cell>
          <cell r="AB220">
            <v>108.61511944917807</v>
          </cell>
          <cell r="AC220">
            <v>101.04812988894496</v>
          </cell>
          <cell r="AD220">
            <v>91.806222340785681</v>
          </cell>
          <cell r="AE220">
            <v>82.548696105359824</v>
          </cell>
          <cell r="AF220">
            <v>73.267663217093386</v>
          </cell>
          <cell r="AG220">
            <v>62.150787994164887</v>
          </cell>
          <cell r="AH220">
            <v>49.910363039507068</v>
          </cell>
          <cell r="AI220">
            <v>37.516354702306351</v>
          </cell>
          <cell r="AJ220">
            <v>25.963503158456678</v>
          </cell>
          <cell r="AK220">
            <v>16.133121970100508</v>
          </cell>
          <cell r="AL220">
            <v>8.7290265984982902</v>
          </cell>
          <cell r="AM220">
            <v>3.9774134907050804</v>
          </cell>
          <cell r="AN220">
            <v>1.4427818932764416</v>
          </cell>
          <cell r="AO220">
            <v>0.38225244268315633</v>
          </cell>
          <cell r="AP220">
            <v>6.2809218587169799E-2</v>
          </cell>
          <cell r="AS220">
            <v>6.7299707236868178</v>
          </cell>
          <cell r="AT220">
            <v>6.8309202845421195</v>
          </cell>
          <cell r="AU220">
            <v>7.094648940241278</v>
          </cell>
          <cell r="AV220">
            <v>7.2152579722253787</v>
          </cell>
          <cell r="AW220">
            <v>7.2272592008065351</v>
          </cell>
          <cell r="AX220">
            <v>7.2272592008065351</v>
          </cell>
          <cell r="AY220">
            <v>7.2128046824049221</v>
          </cell>
          <cell r="AZ220">
            <v>7.1839534636753024</v>
          </cell>
          <cell r="BA220">
            <v>7.1408497428932503</v>
          </cell>
          <cell r="BB220">
            <v>7.0837229449501038</v>
          </cell>
          <cell r="BC220">
            <v>6.956215931941002</v>
          </cell>
          <cell r="BD220">
            <v>6.6918797265272438</v>
          </cell>
          <cell r="BE220">
            <v>6.2368319051233909</v>
          </cell>
          <cell r="BF220">
            <v>5.5632540593700641</v>
          </cell>
          <cell r="BG220">
            <v>4.6842599179895936</v>
          </cell>
          <cell r="BH220">
            <v>3.6630912558678612</v>
          </cell>
          <cell r="BI220">
            <v>2.6081209741779161</v>
          </cell>
        </row>
        <row r="221">
          <cell r="Y221">
            <v>786.25921376206281</v>
          </cell>
          <cell r="Z221">
            <v>692.89862380992395</v>
          </cell>
          <cell r="AA221">
            <v>651.37950540481972</v>
          </cell>
          <cell r="AB221">
            <v>602.80381785229952</v>
          </cell>
          <cell r="AC221">
            <v>535.59814972254242</v>
          </cell>
          <cell r="AD221">
            <v>470.45476746496701</v>
          </cell>
          <cell r="AE221">
            <v>408.39170653588724</v>
          </cell>
          <cell r="AF221">
            <v>348.57378045274322</v>
          </cell>
          <cell r="AG221">
            <v>279.81130741476335</v>
          </cell>
          <cell r="AH221">
            <v>208.23341988238147</v>
          </cell>
          <cell r="AI221">
            <v>141.0975290010563</v>
          </cell>
          <cell r="AJ221">
            <v>85.036969104157336</v>
          </cell>
          <cell r="AK221">
            <v>43.911227521330389</v>
          </cell>
          <cell r="AL221">
            <v>18.46703841362207</v>
          </cell>
          <cell r="AM221">
            <v>5.930646913132497</v>
          </cell>
          <cell r="AN221">
            <v>1.2751513718960317</v>
          </cell>
          <cell r="AO221">
            <v>0.13459883877282525</v>
          </cell>
          <cell r="AP221">
            <v>-6.0755165991035944E-4</v>
          </cell>
          <cell r="AS221">
            <v>2.7592972879656843</v>
          </cell>
          <cell r="AT221">
            <v>2.8558726930444829</v>
          </cell>
          <cell r="AU221">
            <v>2.9415488738358175</v>
          </cell>
          <cell r="AV221">
            <v>2.9415488738358175</v>
          </cell>
          <cell r="AW221">
            <v>2.9415488738358175</v>
          </cell>
          <cell r="AX221">
            <v>2.9415488738358175</v>
          </cell>
          <cell r="AY221">
            <v>2.9356657760881459</v>
          </cell>
          <cell r="AZ221">
            <v>2.9239231129837933</v>
          </cell>
          <cell r="BA221">
            <v>2.9063795743058907</v>
          </cell>
          <cell r="BB221">
            <v>2.8831285377114435</v>
          </cell>
          <cell r="BC221">
            <v>2.8312322240326373</v>
          </cell>
          <cell r="BD221">
            <v>2.723645399519397</v>
          </cell>
          <cell r="BE221">
            <v>2.5384375123520777</v>
          </cell>
          <cell r="BF221">
            <v>2.2642862610180532</v>
          </cell>
          <cell r="BG221">
            <v>1.9065290317772006</v>
          </cell>
          <cell r="BH221">
            <v>1.4909057028497705</v>
          </cell>
          <cell r="BI221">
            <v>1.0615248604290362</v>
          </cell>
        </row>
        <row r="222">
          <cell r="Y222">
            <v>422.2974887072686</v>
          </cell>
          <cell r="Z222">
            <v>398.43151739847178</v>
          </cell>
          <cell r="AA222">
            <v>391.75409255246279</v>
          </cell>
          <cell r="AB222">
            <v>385.08814197367019</v>
          </cell>
          <cell r="AC222">
            <v>368.20221197762447</v>
          </cell>
          <cell r="AD222">
            <v>352.19143841086088</v>
          </cell>
          <cell r="AE222">
            <v>329.19274672386564</v>
          </cell>
          <cell r="AF222">
            <v>304.99239208775606</v>
          </cell>
          <cell r="AG222">
            <v>274.59424845619083</v>
          </cell>
          <cell r="AH222">
            <v>238.99148393014718</v>
          </cell>
          <cell r="AI222">
            <v>199.88464216603927</v>
          </cell>
          <cell r="AJ222">
            <v>158.75558600036194</v>
          </cell>
          <cell r="AK222">
            <v>117.70380659283899</v>
          </cell>
          <cell r="AL222">
            <v>79.90110548562113</v>
          </cell>
          <cell r="AM222">
            <v>48.693781183840514</v>
          </cell>
          <cell r="AN222">
            <v>25.887438540235021</v>
          </cell>
          <cell r="AO222">
            <v>11.575746004458846</v>
          </cell>
          <cell r="AP222">
            <v>4.1362750883897439</v>
          </cell>
          <cell r="AS222">
            <v>0.67673233597920668</v>
          </cell>
          <cell r="AT222">
            <v>0.69703430605858285</v>
          </cell>
          <cell r="AU222">
            <v>0.72143050677063325</v>
          </cell>
          <cell r="AV222">
            <v>0.73008767285188081</v>
          </cell>
          <cell r="AW222">
            <v>0.74307864342814867</v>
          </cell>
          <cell r="AX222">
            <v>0.74307864342814867</v>
          </cell>
          <cell r="AY222">
            <v>0.74159248614129236</v>
          </cell>
          <cell r="AZ222">
            <v>0.73862611619672724</v>
          </cell>
          <cell r="BA222">
            <v>0.73419435949954692</v>
          </cell>
          <cell r="BB222">
            <v>0.72832080462355053</v>
          </cell>
          <cell r="BC222">
            <v>0.71521103014032661</v>
          </cell>
          <cell r="BD222">
            <v>0.68803301099499414</v>
          </cell>
          <cell r="BE222">
            <v>0.64124676624733445</v>
          </cell>
          <cell r="BF222">
            <v>0.5719921154926223</v>
          </cell>
          <cell r="BG222">
            <v>0.48161736124478788</v>
          </cell>
          <cell r="BH222">
            <v>0.37662477649342402</v>
          </cell>
          <cell r="BI222">
            <v>0.26815684086331781</v>
          </cell>
        </row>
        <row r="223">
          <cell r="Y223">
            <v>1299.6451110609175</v>
          </cell>
          <cell r="Z223">
            <v>1181.0311666752646</v>
          </cell>
          <cell r="AA223">
            <v>1122.8065822122583</v>
          </cell>
          <cell r="AB223">
            <v>1059.5567876353607</v>
          </cell>
          <cell r="AC223">
            <v>976.30193173309067</v>
          </cell>
          <cell r="AD223">
            <v>892.61246302655059</v>
          </cell>
          <cell r="AE223">
            <v>809.62094849533355</v>
          </cell>
          <cell r="AF223">
            <v>725.56499258559893</v>
          </cell>
          <cell r="AG223">
            <v>623.83204159301795</v>
          </cell>
          <cell r="AH223">
            <v>510.25704013794962</v>
          </cell>
          <cell r="AI223">
            <v>393.10782025658295</v>
          </cell>
          <cell r="AJ223">
            <v>280.93971570575457</v>
          </cell>
          <cell r="AK223">
            <v>182.0301822482937</v>
          </cell>
          <cell r="AL223">
            <v>104.03780058774707</v>
          </cell>
          <cell r="AM223">
            <v>50.944501635711646</v>
          </cell>
          <cell r="AN223">
            <v>20.383325787253934</v>
          </cell>
          <cell r="AO223">
            <v>6.2220751460248751</v>
          </cell>
          <cell r="AP223">
            <v>1.2880519954853245</v>
          </cell>
          <cell r="AS223">
            <v>8.6006916200714176</v>
          </cell>
          <cell r="AT223">
            <v>8.7417119201190072</v>
          </cell>
          <cell r="AU223">
            <v>8.8850444441020642</v>
          </cell>
          <cell r="AV223">
            <v>8.8850444441020642</v>
          </cell>
          <cell r="AW223">
            <v>8.8850444441020642</v>
          </cell>
          <cell r="AX223">
            <v>8.8850444441020642</v>
          </cell>
          <cell r="AY223">
            <v>8.8672743552138602</v>
          </cell>
          <cell r="AZ223">
            <v>8.831805257793004</v>
          </cell>
          <cell r="BA223">
            <v>8.778814426246246</v>
          </cell>
          <cell r="BB223">
            <v>8.7085839108362766</v>
          </cell>
          <cell r="BC223">
            <v>8.551829400441223</v>
          </cell>
          <cell r="BD223">
            <v>8.2268598832244564</v>
          </cell>
          <cell r="BE223">
            <v>7.6674334111651925</v>
          </cell>
          <cell r="BF223">
            <v>6.8393506027593514</v>
          </cell>
          <cell r="BG223">
            <v>5.758733207523373</v>
          </cell>
          <cell r="BH223">
            <v>4.5033293682832767</v>
          </cell>
          <cell r="BI223">
            <v>3.2063705102176918</v>
          </cell>
        </row>
        <row r="224">
          <cell r="Y224">
            <v>280.44734179922801</v>
          </cell>
          <cell r="Z224">
            <v>261.852276303228</v>
          </cell>
          <cell r="AA224">
            <v>257.3278453781864</v>
          </cell>
          <cell r="AB224">
            <v>255.55598776832764</v>
          </cell>
          <cell r="AC224">
            <v>250.78968150748412</v>
          </cell>
          <cell r="AD224">
            <v>242.98428011306765</v>
          </cell>
          <cell r="AE224">
            <v>222.15404242603881</v>
          </cell>
          <cell r="AF224">
            <v>201.25588875749497</v>
          </cell>
          <cell r="AG224">
            <v>175.87831646265977</v>
          </cell>
          <cell r="AH224">
            <v>147.15513973792847</v>
          </cell>
          <cell r="AI224">
            <v>116.84718994218585</v>
          </cell>
          <cell r="AJ224">
            <v>87.517279347591852</v>
          </cell>
          <cell r="AK224">
            <v>61.173019310518093</v>
          </cell>
          <cell r="AL224">
            <v>39.358552732045297</v>
          </cell>
          <cell r="AM224">
            <v>22.990434557624255</v>
          </cell>
          <cell r="AN224">
            <v>11.865535330695376</v>
          </cell>
          <cell r="AO224">
            <v>5.1957218873427395</v>
          </cell>
          <cell r="AP224">
            <v>1.7979736945654001</v>
          </cell>
          <cell r="AS224">
            <v>1.996924142541971</v>
          </cell>
          <cell r="AT224">
            <v>2.0867857289563596</v>
          </cell>
          <cell r="AU224">
            <v>2.2188046028244122</v>
          </cell>
          <cell r="AV224">
            <v>2.3474952697882281</v>
          </cell>
          <cell r="AW224">
            <v>2.4696259927089108</v>
          </cell>
          <cell r="AX224">
            <v>2.4696259927089108</v>
          </cell>
          <cell r="AY224">
            <v>2.4696259927089108</v>
          </cell>
          <cell r="AZ224">
            <v>2.4696259927089108</v>
          </cell>
          <cell r="BA224">
            <v>2.4696259927089108</v>
          </cell>
          <cell r="BB224">
            <v>2.4696259927089108</v>
          </cell>
          <cell r="BC224">
            <v>2.4696259927089108</v>
          </cell>
          <cell r="BD224">
            <v>2.4696259927089108</v>
          </cell>
          <cell r="BE224">
            <v>2.4696259927089108</v>
          </cell>
          <cell r="BF224">
            <v>2.4696259927089108</v>
          </cell>
          <cell r="BG224">
            <v>2.4696259927089108</v>
          </cell>
          <cell r="BH224">
            <v>2.4696259927089108</v>
          </cell>
          <cell r="BI224">
            <v>2.4696259927089108</v>
          </cell>
        </row>
        <row r="240">
          <cell r="Y240">
            <v>581.24862850519014</v>
          </cell>
          <cell r="Z240">
            <v>582.99237439070566</v>
          </cell>
          <cell r="AA240">
            <v>591.73726000656609</v>
          </cell>
          <cell r="AB240">
            <v>608.85492611509119</v>
          </cell>
          <cell r="AC240">
            <v>623.40597341181262</v>
          </cell>
          <cell r="AD240">
            <v>636.4664776949752</v>
          </cell>
          <cell r="AE240">
            <v>649.16173256173249</v>
          </cell>
          <cell r="AF240">
            <v>10.269016866646844</v>
          </cell>
          <cell r="AG240">
            <v>11.661211243948237</v>
          </cell>
          <cell r="AH240">
            <v>11.845416187265004</v>
          </cell>
          <cell r="AI240">
            <v>11.341872253594167</v>
          </cell>
          <cell r="AJ240">
            <v>10.830774349221649</v>
          </cell>
          <cell r="AK240">
            <v>10.739660954282257</v>
          </cell>
          <cell r="AL240" t="e">
            <v>#REF!</v>
          </cell>
          <cell r="AM240" t="e">
            <v>#REF!</v>
          </cell>
          <cell r="AN240" t="e">
            <v>#REF!</v>
          </cell>
          <cell r="AO240" t="e">
            <v>#REF!</v>
          </cell>
          <cell r="AP240" t="e">
            <v>#REF!</v>
          </cell>
          <cell r="AR240">
            <v>0.47882842736883524</v>
          </cell>
          <cell r="AS240">
            <v>0.48840499591621195</v>
          </cell>
          <cell r="AT240">
            <v>0.49817309583453617</v>
          </cell>
          <cell r="AU240">
            <v>0.5081365577512269</v>
          </cell>
          <cell r="AV240">
            <v>0.51829928890625143</v>
          </cell>
          <cell r="AW240">
            <v>0.52866527468437652</v>
          </cell>
          <cell r="AX240">
            <v>0.53923858017806403</v>
          </cell>
          <cell r="AY240">
            <v>0.55002335178162531</v>
          </cell>
          <cell r="AZ240">
            <v>0.56102381881725782</v>
          </cell>
          <cell r="BA240">
            <v>0.57224429519360298</v>
          </cell>
          <cell r="BB240">
            <v>0.58368918109747503</v>
          </cell>
          <cell r="BC240">
            <v>0.59536296471942451</v>
          </cell>
          <cell r="BD240">
            <v>0.60727022401381303</v>
          </cell>
          <cell r="BE240">
            <v>0.61941562849408927</v>
          </cell>
          <cell r="BF240">
            <v>0.63180394106397109</v>
          </cell>
          <cell r="BG240">
            <v>0.64444001988525057</v>
          </cell>
          <cell r="BH240">
            <v>0.65732882028295558</v>
          </cell>
          <cell r="BI240">
            <v>0.67047539668861467</v>
          </cell>
        </row>
        <row r="241">
          <cell r="Y241">
            <v>1323.5183470204013</v>
          </cell>
          <cell r="Z241">
            <v>2791.3001938660263</v>
          </cell>
          <cell r="AA241">
            <v>2880.6218000697399</v>
          </cell>
          <cell r="AB241">
            <v>2961.057410910571</v>
          </cell>
          <cell r="AC241">
            <v>3019.9226628053543</v>
          </cell>
          <cell r="AD241">
            <v>3080.1650626415658</v>
          </cell>
          <cell r="AE241">
            <v>3123.087133342392</v>
          </cell>
          <cell r="AF241">
            <v>69.981057294890419</v>
          </cell>
          <cell r="AG241">
            <v>34.619280897917449</v>
          </cell>
          <cell r="AH241">
            <v>39.474164641130351</v>
          </cell>
          <cell r="AI241">
            <v>55.155430082093488</v>
          </cell>
          <cell r="AJ241">
            <v>49.597655248742072</v>
          </cell>
          <cell r="AK241">
            <v>50.254653296811227</v>
          </cell>
          <cell r="AL241" t="e">
            <v>#REF!</v>
          </cell>
          <cell r="AM241" t="e">
            <v>#REF!</v>
          </cell>
          <cell r="AN241" t="e">
            <v>#REF!</v>
          </cell>
          <cell r="AO241" t="e">
            <v>#REF!</v>
          </cell>
          <cell r="AP241" t="e">
            <v>#REF!</v>
          </cell>
          <cell r="AR241">
            <v>1.990680034736596</v>
          </cell>
          <cell r="AS241">
            <v>2.0304936354313279</v>
          </cell>
          <cell r="AT241">
            <v>2.0711035081399545</v>
          </cell>
          <cell r="AU241">
            <v>2.1125255783027534</v>
          </cell>
          <cell r="AV241">
            <v>2.1547760898688084</v>
          </cell>
          <cell r="AW241">
            <v>2.1978716116661845</v>
          </cell>
          <cell r="AX241">
            <v>2.2418290438995081</v>
          </cell>
          <cell r="AY241">
            <v>2.2866656247774984</v>
          </cell>
          <cell r="AZ241">
            <v>2.3323989372730485</v>
          </cell>
          <cell r="BA241">
            <v>2.3790469160185097</v>
          </cell>
          <cell r="BB241">
            <v>2.42662785433888</v>
          </cell>
          <cell r="BC241">
            <v>2.4751604114256578</v>
          </cell>
          <cell r="BD241">
            <v>2.524663619654171</v>
          </cell>
          <cell r="BE241">
            <v>2.5751568920472545</v>
          </cell>
          <cell r="BF241">
            <v>2.6266600298881997</v>
          </cell>
          <cell r="BG241">
            <v>2.6791932304859638</v>
          </cell>
          <cell r="BH241">
            <v>2.7327770950956833</v>
          </cell>
          <cell r="BI241">
            <v>2.7874326369975972</v>
          </cell>
        </row>
        <row r="242">
          <cell r="Y242">
            <v>496.83233250215335</v>
          </cell>
          <cell r="Z242">
            <v>510.74363781221365</v>
          </cell>
          <cell r="AA242">
            <v>516.36181782814788</v>
          </cell>
          <cell r="AB242">
            <v>528.18595677883832</v>
          </cell>
          <cell r="AC242">
            <v>536.56329077601788</v>
          </cell>
          <cell r="AD242">
            <v>554.25550255617964</v>
          </cell>
          <cell r="AE242">
            <v>573.64066824022848</v>
          </cell>
          <cell r="AF242">
            <v>3.4651109653313759</v>
          </cell>
          <cell r="AG242">
            <v>1.9828836021058813</v>
          </cell>
          <cell r="AH242">
            <v>0.88697118875496572</v>
          </cell>
          <cell r="AI242">
            <v>0.98682545709342684</v>
          </cell>
          <cell r="AJ242">
            <v>0.77124557346284106</v>
          </cell>
          <cell r="AK242">
            <v>0.78299279358203422</v>
          </cell>
          <cell r="AL242" t="e">
            <v>#REF!</v>
          </cell>
          <cell r="AM242" t="e">
            <v>#REF!</v>
          </cell>
          <cell r="AN242" t="e">
            <v>#REF!</v>
          </cell>
          <cell r="AO242" t="e">
            <v>#REF!</v>
          </cell>
          <cell r="AP242" t="e">
            <v>#REF!</v>
          </cell>
          <cell r="AR242">
            <v>7.8008447341311413</v>
          </cell>
          <cell r="AS242">
            <v>7.8008447341311413</v>
          </cell>
          <cell r="AT242">
            <v>7.8008447341311413</v>
          </cell>
          <cell r="AU242">
            <v>7.8008447341311413</v>
          </cell>
          <cell r="AV242">
            <v>7.8008447341311413</v>
          </cell>
          <cell r="AW242">
            <v>7.8008447341311413</v>
          </cell>
          <cell r="AX242">
            <v>7.8008447341311413</v>
          </cell>
          <cell r="AY242">
            <v>7.8008447341311413</v>
          </cell>
          <cell r="AZ242">
            <v>7.8008447341311413</v>
          </cell>
          <cell r="BA242">
            <v>7.8008447341311413</v>
          </cell>
          <cell r="BB242">
            <v>7.8008447341311413</v>
          </cell>
          <cell r="BC242">
            <v>7.8008447341311413</v>
          </cell>
          <cell r="BD242">
            <v>7.8008447341311413</v>
          </cell>
          <cell r="BE242">
            <v>7.8008447341311413</v>
          </cell>
          <cell r="BF242">
            <v>7.8008447341311413</v>
          </cell>
          <cell r="BG242">
            <v>7.8008447341311413</v>
          </cell>
          <cell r="BH242">
            <v>7.8008447341311413</v>
          </cell>
          <cell r="BI242">
            <v>7.8008447341311413</v>
          </cell>
        </row>
        <row r="243">
          <cell r="Y243">
            <v>169.85144597855836</v>
          </cell>
          <cell r="Z243">
            <v>179.0234240614005</v>
          </cell>
          <cell r="AA243">
            <v>182.42486911856707</v>
          </cell>
          <cell r="AB243">
            <v>188.80183855686005</v>
          </cell>
          <cell r="AC243">
            <v>196.15966405369616</v>
          </cell>
          <cell r="AD243">
            <v>203.4138173717393</v>
          </cell>
          <cell r="AE243">
            <v>208.49021726530702</v>
          </cell>
          <cell r="AF243">
            <v>19.285456611114078</v>
          </cell>
          <cell r="AG243">
            <v>7.8390813318833654</v>
          </cell>
          <cell r="AH243">
            <v>8.4412593093751802</v>
          </cell>
          <cell r="AI243">
            <v>8.8255160456766255</v>
          </cell>
          <cell r="AJ243">
            <v>9.3168389895155403</v>
          </cell>
          <cell r="AK243">
            <v>9.8108149426461857</v>
          </cell>
          <cell r="AL243" t="e">
            <v>#REF!</v>
          </cell>
          <cell r="AM243" t="e">
            <v>#REF!</v>
          </cell>
          <cell r="AN243" t="e">
            <v>#REF!</v>
          </cell>
          <cell r="AO243" t="e">
            <v>#REF!</v>
          </cell>
          <cell r="AP243" t="e">
            <v>#REF!</v>
          </cell>
          <cell r="AR243">
            <v>1.9709498469205404</v>
          </cell>
          <cell r="AS243">
            <v>2.0103688438589513</v>
          </cell>
          <cell r="AT243">
            <v>2.0505762207361302</v>
          </cell>
          <cell r="AU243">
            <v>2.0915877451508527</v>
          </cell>
          <cell r="AV243">
            <v>2.1334195000538698</v>
          </cell>
          <cell r="AW243">
            <v>2.1760878900549474</v>
          </cell>
          <cell r="AX243">
            <v>2.2196096478560463</v>
          </cell>
          <cell r="AY243">
            <v>2.2640018408131675</v>
          </cell>
          <cell r="AZ243">
            <v>2.3092818776294308</v>
          </cell>
          <cell r="BA243">
            <v>2.3554675151820197</v>
          </cell>
          <cell r="BB243">
            <v>2.4025768654856603</v>
          </cell>
          <cell r="BC243">
            <v>2.4506284027953735</v>
          </cell>
          <cell r="BD243">
            <v>2.499640970851281</v>
          </cell>
          <cell r="BE243">
            <v>2.5496337902683068</v>
          </cell>
          <cell r="BF243">
            <v>2.6006264660736731</v>
          </cell>
          <cell r="BG243">
            <v>2.6526389953951468</v>
          </cell>
          <cell r="BH243">
            <v>2.7056917753030496</v>
          </cell>
          <cell r="BI243">
            <v>2.7598056108091105</v>
          </cell>
        </row>
        <row r="244">
          <cell r="Y244">
            <v>4.2</v>
          </cell>
          <cell r="Z244">
            <v>4.6191644910206602</v>
          </cell>
          <cell r="AA244">
            <v>4.7577394257512795</v>
          </cell>
          <cell r="AB244">
            <v>4.8858091622858444</v>
          </cell>
          <cell r="AC244">
            <v>5.0271217965181112</v>
          </cell>
          <cell r="AD244">
            <v>5.1022207423223636</v>
          </cell>
          <cell r="AE244">
            <v>5.1784321160107414</v>
          </cell>
          <cell r="AF244">
            <v>0.21840925001241152</v>
          </cell>
          <cell r="AG244">
            <v>0.2382069022195609</v>
          </cell>
          <cell r="AH244">
            <v>0.2592654540991346</v>
          </cell>
          <cell r="AI244">
            <v>0.28407710642263201</v>
          </cell>
          <cell r="AJ244">
            <v>0.30818862368725297</v>
          </cell>
          <cell r="AK244">
            <v>0.33363347404264498</v>
          </cell>
          <cell r="AL244" t="e">
            <v>#REF!</v>
          </cell>
          <cell r="AM244" t="e">
            <v>#REF!</v>
          </cell>
          <cell r="AN244" t="e">
            <v>#REF!</v>
          </cell>
          <cell r="AO244" t="e">
            <v>#REF!</v>
          </cell>
          <cell r="AP244" t="e">
            <v>#REF!</v>
          </cell>
          <cell r="AR244">
            <v>0.27256702917581299</v>
          </cell>
          <cell r="AS244">
            <v>0.27801836975932925</v>
          </cell>
          <cell r="AT244">
            <v>0.28357873715451587</v>
          </cell>
          <cell r="AU244">
            <v>0.28925031189760619</v>
          </cell>
          <cell r="AV244">
            <v>0.29503531813555833</v>
          </cell>
          <cell r="AW244">
            <v>0.30093602449826951</v>
          </cell>
          <cell r="AX244">
            <v>0.30695474498823488</v>
          </cell>
          <cell r="AY244">
            <v>0.3130938398879996</v>
          </cell>
          <cell r="AZ244">
            <v>0.31935571668575963</v>
          </cell>
          <cell r="BA244">
            <v>0.32574283101947482</v>
          </cell>
          <cell r="BB244">
            <v>0.3322576876398643</v>
          </cell>
          <cell r="BC244">
            <v>0.33890284139266158</v>
          </cell>
          <cell r="BD244">
            <v>0.34568089822051484</v>
          </cell>
          <cell r="BE244">
            <v>0.35259451618492516</v>
          </cell>
          <cell r="BF244">
            <v>0.35964640650862367</v>
          </cell>
          <cell r="BG244">
            <v>0.36683933463879614</v>
          </cell>
          <cell r="BH244">
            <v>0.37417612133157208</v>
          </cell>
          <cell r="BI244">
            <v>0.38165964375820355</v>
          </cell>
        </row>
        <row r="245">
          <cell r="Y245">
            <v>558.16999553323978</v>
          </cell>
          <cell r="Z245">
            <v>586.07849530990177</v>
          </cell>
          <cell r="AA245">
            <v>600.73045769264922</v>
          </cell>
          <cell r="AB245">
            <v>617.50465599734537</v>
          </cell>
          <cell r="AC245">
            <v>636.60573751987818</v>
          </cell>
          <cell r="AD245">
            <v>656.32102123600794</v>
          </cell>
          <cell r="AE245">
            <v>677.30321526099101</v>
          </cell>
          <cell r="AF245">
            <v>44.340676445563574</v>
          </cell>
          <cell r="AG245">
            <v>30.980797043227252</v>
          </cell>
          <cell r="AH245">
            <v>29.946357860250878</v>
          </cell>
          <cell r="AI245">
            <v>30.176462736238811</v>
          </cell>
          <cell r="AJ245">
            <v>29.632721876394466</v>
          </cell>
          <cell r="AK245">
            <v>29.885129244099094</v>
          </cell>
          <cell r="AL245" t="e">
            <v>#REF!</v>
          </cell>
          <cell r="AM245" t="e">
            <v>#REF!</v>
          </cell>
          <cell r="AN245" t="e">
            <v>#REF!</v>
          </cell>
          <cell r="AO245" t="e">
            <v>#REF!</v>
          </cell>
          <cell r="AP245" t="e">
            <v>#REF!</v>
          </cell>
          <cell r="AR245">
            <v>2.5559084912343706</v>
          </cell>
          <cell r="AS245">
            <v>2.607026661059058</v>
          </cell>
          <cell r="AT245">
            <v>2.6591671942802391</v>
          </cell>
          <cell r="AU245">
            <v>2.7123505381658437</v>
          </cell>
          <cell r="AV245">
            <v>2.7665975489291608</v>
          </cell>
          <cell r="AW245">
            <v>2.821929499907744</v>
          </cell>
          <cell r="AX245">
            <v>2.8783680899058988</v>
          </cell>
          <cell r="AY245">
            <v>2.9359354517040166</v>
          </cell>
          <cell r="AZ245">
            <v>2.9946541607380968</v>
          </cell>
          <cell r="BA245">
            <v>3.0545472439528587</v>
          </cell>
          <cell r="BB245">
            <v>3.115638188831916</v>
          </cell>
          <cell r="BC245">
            <v>3.1779509526085543</v>
          </cell>
          <cell r="BD245">
            <v>3.2415099716607254</v>
          </cell>
          <cell r="BE245">
            <v>3.30634017109394</v>
          </cell>
          <cell r="BF245">
            <v>3.3724669745158189</v>
          </cell>
          <cell r="BG245">
            <v>3.4399163140061355</v>
          </cell>
          <cell r="BH245">
            <v>3.5087146402862581</v>
          </cell>
          <cell r="BI245">
            <v>3.5788889330919833</v>
          </cell>
        </row>
        <row r="246">
          <cell r="Y246">
            <v>820.30555400377796</v>
          </cell>
          <cell r="Z246">
            <v>849.83655394791401</v>
          </cell>
          <cell r="AA246">
            <v>875.33165056635153</v>
          </cell>
          <cell r="AB246">
            <v>890.97809851083503</v>
          </cell>
          <cell r="AC246">
            <v>911.37635670847237</v>
          </cell>
          <cell r="AD246">
            <v>951.47168362073614</v>
          </cell>
          <cell r="AE246">
            <v>994.28245161110522</v>
          </cell>
          <cell r="AF246">
            <v>33.51368362298669</v>
          </cell>
          <cell r="AG246">
            <v>38.759714013170054</v>
          </cell>
          <cell r="AH246">
            <v>41.99087345615547</v>
          </cell>
          <cell r="AI246">
            <v>43.830129175518579</v>
          </cell>
          <cell r="AJ246">
            <v>46.498170864621969</v>
          </cell>
          <cell r="AK246">
            <v>50.206730018871831</v>
          </cell>
          <cell r="AL246" t="e">
            <v>#REF!</v>
          </cell>
          <cell r="AM246" t="e">
            <v>#REF!</v>
          </cell>
          <cell r="AN246" t="e">
            <v>#REF!</v>
          </cell>
          <cell r="AO246" t="e">
            <v>#REF!</v>
          </cell>
          <cell r="AP246" t="e">
            <v>#REF!</v>
          </cell>
          <cell r="AR246">
            <v>3.0352589215630927</v>
          </cell>
          <cell r="AS246">
            <v>3.0959640999943545</v>
          </cell>
          <cell r="AT246">
            <v>3.1578833819942416</v>
          </cell>
          <cell r="AU246">
            <v>3.2210410496341266</v>
          </cell>
          <cell r="AV246">
            <v>3.2854618706268091</v>
          </cell>
          <cell r="AW246">
            <v>3.3511711080393454</v>
          </cell>
          <cell r="AX246">
            <v>3.4181945302001324</v>
          </cell>
          <cell r="AY246">
            <v>3.4865584208041351</v>
          </cell>
          <cell r="AZ246">
            <v>3.556289589220218</v>
          </cell>
          <cell r="BA246">
            <v>3.6274153810046226</v>
          </cell>
          <cell r="BB246">
            <v>3.6999636886247149</v>
          </cell>
          <cell r="BC246">
            <v>3.7739629623972091</v>
          </cell>
          <cell r="BD246">
            <v>3.8494422216451532</v>
          </cell>
          <cell r="BE246">
            <v>3.9264310660780564</v>
          </cell>
          <cell r="BF246">
            <v>4.0049596873996176</v>
          </cell>
          <cell r="BG246">
            <v>4.0850588811476101</v>
          </cell>
          <cell r="BH246">
            <v>4.1667600587705627</v>
          </cell>
          <cell r="BI246">
            <v>4.250095259945974</v>
          </cell>
        </row>
        <row r="247">
          <cell r="Y247">
            <v>653.6588003529464</v>
          </cell>
          <cell r="Z247">
            <v>702.02955157906445</v>
          </cell>
          <cell r="AA247">
            <v>735.72697005485952</v>
          </cell>
          <cell r="AB247">
            <v>776.230899493876</v>
          </cell>
          <cell r="AC247">
            <v>815.84106664401088</v>
          </cell>
          <cell r="AD247">
            <v>853.36819429132629</v>
          </cell>
          <cell r="AE247">
            <v>893.47486774387096</v>
          </cell>
          <cell r="AF247">
            <v>36.985554037239744</v>
          </cell>
          <cell r="AG247">
            <v>41.564283905635769</v>
          </cell>
          <cell r="AH247">
            <v>46.055063009363977</v>
          </cell>
          <cell r="AI247">
            <v>49.257843803896293</v>
          </cell>
          <cell r="AJ247">
            <v>53.198402226909636</v>
          </cell>
          <cell r="AK247">
            <v>56.964116396113674</v>
          </cell>
          <cell r="AL247" t="e">
            <v>#REF!</v>
          </cell>
          <cell r="AM247" t="e">
            <v>#REF!</v>
          </cell>
          <cell r="AN247" t="e">
            <v>#REF!</v>
          </cell>
          <cell r="AO247" t="e">
            <v>#REF!</v>
          </cell>
          <cell r="AP247" t="e">
            <v>#REF!</v>
          </cell>
          <cell r="AR247">
            <v>2.9631747768844696</v>
          </cell>
          <cell r="AS247">
            <v>3.0224382724221592</v>
          </cell>
          <cell r="AT247">
            <v>3.0828870378706026</v>
          </cell>
          <cell r="AU247">
            <v>3.1445447786280147</v>
          </cell>
          <cell r="AV247">
            <v>3.2074356742005752</v>
          </cell>
          <cell r="AW247">
            <v>3.2715843876845869</v>
          </cell>
          <cell r="AX247">
            <v>3.3370160754382789</v>
          </cell>
          <cell r="AY247">
            <v>3.4037563969470446</v>
          </cell>
          <cell r="AZ247">
            <v>3.4718315248859857</v>
          </cell>
          <cell r="BA247">
            <v>3.5412681553837055</v>
          </cell>
          <cell r="BB247">
            <v>3.6120935184913798</v>
          </cell>
          <cell r="BC247">
            <v>3.6843353888612076</v>
          </cell>
          <cell r="BD247">
            <v>3.7580220966384319</v>
          </cell>
          <cell r="BE247">
            <v>3.8331825385712004</v>
          </cell>
          <cell r="BF247">
            <v>3.9098461893426246</v>
          </cell>
          <cell r="BG247">
            <v>3.9880431131294771</v>
          </cell>
          <cell r="BH247">
            <v>4.0678039753920672</v>
          </cell>
          <cell r="BI247">
            <v>4.1491600548999088</v>
          </cell>
        </row>
        <row r="248">
          <cell r="Y248">
            <v>1806.7514390135939</v>
          </cell>
          <cell r="Z248">
            <v>2018.1413573781842</v>
          </cell>
          <cell r="AA248">
            <v>2159.4112523946574</v>
          </cell>
          <cell r="AB248">
            <v>2332.5382565568093</v>
          </cell>
          <cell r="AC248">
            <v>2533.5963257962649</v>
          </cell>
          <cell r="AD248">
            <v>2756.7516109818534</v>
          </cell>
          <cell r="AE248">
            <v>3005.0806394647925</v>
          </cell>
          <cell r="AF248">
            <v>86.964292248861128</v>
          </cell>
          <cell r="AG248">
            <v>97.683054608892789</v>
          </cell>
          <cell r="AH248">
            <v>109.43084321808868</v>
          </cell>
          <cell r="AI248">
            <v>116.56516967784086</v>
          </cell>
          <cell r="AJ248">
            <v>127.5860707105401</v>
          </cell>
          <cell r="AK248">
            <v>137.84756727670057</v>
          </cell>
          <cell r="AL248" t="e">
            <v>#REF!</v>
          </cell>
          <cell r="AM248" t="e">
            <v>#REF!</v>
          </cell>
          <cell r="AN248" t="e">
            <v>#REF!</v>
          </cell>
          <cell r="AO248" t="e">
            <v>#REF!</v>
          </cell>
          <cell r="AP248" t="e">
            <v>#REF!</v>
          </cell>
          <cell r="AR248">
            <v>3.0501431141168038</v>
          </cell>
          <cell r="AS248">
            <v>3.1111459763991398</v>
          </cell>
          <cell r="AT248">
            <v>3.1733688959271227</v>
          </cell>
          <cell r="AU248">
            <v>3.2368362738456651</v>
          </cell>
          <cell r="AV248">
            <v>3.3015729993225786</v>
          </cell>
          <cell r="AW248">
            <v>3.3676044593090304</v>
          </cell>
          <cell r="AX248">
            <v>3.4349565484952111</v>
          </cell>
          <cell r="AY248">
            <v>3.5036556794651155</v>
          </cell>
          <cell r="AZ248">
            <v>3.5737287930544177</v>
          </cell>
          <cell r="BA248">
            <v>3.6452033689155061</v>
          </cell>
          <cell r="BB248">
            <v>3.7181074362938165</v>
          </cell>
          <cell r="BC248">
            <v>3.7924695850196928</v>
          </cell>
          <cell r="BD248">
            <v>3.8683189767200865</v>
          </cell>
          <cell r="BE248">
            <v>3.9456853562544882</v>
          </cell>
          <cell r="BF248">
            <v>4.0245990633795783</v>
          </cell>
          <cell r="BG248">
            <v>4.1050910446471702</v>
          </cell>
          <cell r="BH248">
            <v>4.1871928655401138</v>
          </cell>
          <cell r="BI248">
            <v>4.2709367228509159</v>
          </cell>
        </row>
        <row r="249">
          <cell r="Y249">
            <v>396.91979598081855</v>
          </cell>
          <cell r="Z249">
            <v>408.8273898602431</v>
          </cell>
          <cell r="AA249">
            <v>425.99814023437341</v>
          </cell>
          <cell r="AB249">
            <v>449.02254019876358</v>
          </cell>
          <cell r="AC249">
            <v>475.54509274146562</v>
          </cell>
          <cell r="AD249">
            <v>504.56608527677793</v>
          </cell>
          <cell r="AE249">
            <v>535.86268911306593</v>
          </cell>
          <cell r="AF249">
            <v>20.245313016175473</v>
          </cell>
          <cell r="AG249">
            <v>22.970259489908418</v>
          </cell>
          <cell r="AH249">
            <v>25.002105498325207</v>
          </cell>
          <cell r="AI249">
            <v>27.430770536051686</v>
          </cell>
          <cell r="AJ249">
            <v>29.896285094929155</v>
          </cell>
          <cell r="AK249">
            <v>32.317807206541815</v>
          </cell>
          <cell r="AL249" t="e">
            <v>#REF!</v>
          </cell>
          <cell r="AM249" t="e">
            <v>#REF!</v>
          </cell>
          <cell r="AN249" t="e">
            <v>#REF!</v>
          </cell>
          <cell r="AO249" t="e">
            <v>#REF!</v>
          </cell>
          <cell r="AP249" t="e">
            <v>#REF!</v>
          </cell>
          <cell r="AR249">
            <v>3.1724395660395981</v>
          </cell>
          <cell r="AS249">
            <v>3.2358883573603903</v>
          </cell>
          <cell r="AT249">
            <v>3.3006061245075982</v>
          </cell>
          <cell r="AU249">
            <v>3.3666182469977501</v>
          </cell>
          <cell r="AV249">
            <v>3.4339506119377052</v>
          </cell>
          <cell r="AW249">
            <v>3.5026296241764592</v>
          </cell>
          <cell r="AX249">
            <v>3.5726822166599885</v>
          </cell>
          <cell r="AY249">
            <v>3.6441358609931882</v>
          </cell>
          <cell r="AZ249">
            <v>3.717018578213052</v>
          </cell>
          <cell r="BA249">
            <v>3.791358949777313</v>
          </cell>
          <cell r="BB249">
            <v>3.8671861287728593</v>
          </cell>
          <cell r="BC249">
            <v>3.9445298513483165</v>
          </cell>
          <cell r="BD249">
            <v>4.0234204483752825</v>
          </cell>
          <cell r="BE249">
            <v>4.1038888573427883</v>
          </cell>
          <cell r="BF249">
            <v>4.1859666344896445</v>
          </cell>
          <cell r="BG249">
            <v>4.2696859671794378</v>
          </cell>
          <cell r="BH249">
            <v>4.3550796865230268</v>
          </cell>
          <cell r="BI249">
            <v>4.4421812802534877</v>
          </cell>
        </row>
        <row r="250">
          <cell r="Y250">
            <v>324.28402483758845</v>
          </cell>
          <cell r="Z250">
            <v>341.47107815398061</v>
          </cell>
          <cell r="AA250">
            <v>355.1299212801398</v>
          </cell>
          <cell r="AB250">
            <v>376.46506053548762</v>
          </cell>
          <cell r="AC250">
            <v>403.24113796607423</v>
          </cell>
          <cell r="AD250">
            <v>433.10181951666436</v>
          </cell>
          <cell r="AE250">
            <v>465.60681496536051</v>
          </cell>
          <cell r="AF250">
            <v>35.867345054832313</v>
          </cell>
          <cell r="AG250">
            <v>42.650858915228788</v>
          </cell>
          <cell r="AH250">
            <v>46.905609969230284</v>
          </cell>
          <cell r="AI250">
            <v>53.635576764793889</v>
          </cell>
          <cell r="AJ250">
            <v>61.302348600784327</v>
          </cell>
          <cell r="AK250">
            <v>67.7184072911773</v>
          </cell>
          <cell r="AL250" t="e">
            <v>#REF!</v>
          </cell>
          <cell r="AM250" t="e">
            <v>#REF!</v>
          </cell>
          <cell r="AN250" t="e">
            <v>#REF!</v>
          </cell>
          <cell r="AO250" t="e">
            <v>#REF!</v>
          </cell>
          <cell r="AP250" t="e">
            <v>#REF!</v>
          </cell>
          <cell r="AR250">
            <v>4.2942158563236035</v>
          </cell>
          <cell r="AS250">
            <v>4.3801001734500753</v>
          </cell>
          <cell r="AT250">
            <v>4.4677021769190768</v>
          </cell>
          <cell r="AU250">
            <v>4.5570562204574587</v>
          </cell>
          <cell r="AV250">
            <v>4.6481973448666078</v>
          </cell>
          <cell r="AW250">
            <v>4.7411612917639401</v>
          </cell>
          <cell r="AX250">
            <v>4.8359845175992193</v>
          </cell>
          <cell r="AY250">
            <v>4.932704207951204</v>
          </cell>
          <cell r="AZ250">
            <v>5.0313582921102284</v>
          </cell>
          <cell r="BA250">
            <v>5.1319854579524335</v>
          </cell>
          <cell r="BB250">
            <v>5.2346251671114823</v>
          </cell>
          <cell r="BC250">
            <v>5.3393176704537124</v>
          </cell>
          <cell r="BD250">
            <v>5.4461040238627865</v>
          </cell>
          <cell r="BE250">
            <v>5.5550261043400422</v>
          </cell>
          <cell r="BF250">
            <v>5.6661266264268431</v>
          </cell>
          <cell r="BG250">
            <v>5.77944915895538</v>
          </cell>
          <cell r="BH250">
            <v>5.8950381421344877</v>
          </cell>
          <cell r="BI250">
            <v>6.0129389049771778</v>
          </cell>
        </row>
        <row r="251">
          <cell r="Y251">
            <v>256.41998245933939</v>
          </cell>
          <cell r="Z251">
            <v>237.18848377488894</v>
          </cell>
          <cell r="AA251">
            <v>232.44471409939123</v>
          </cell>
          <cell r="AB251">
            <v>231.22767921517485</v>
          </cell>
          <cell r="AC251">
            <v>234.89508360811158</v>
          </cell>
          <cell r="AD251">
            <v>242.87567217119542</v>
          </cell>
          <cell r="AE251">
            <v>251.37028363459018</v>
          </cell>
          <cell r="AF251">
            <v>4.3772141686263746</v>
          </cell>
          <cell r="AG251">
            <v>4.7632622209323046</v>
          </cell>
          <cell r="AH251">
            <v>5.2564247157068076</v>
          </cell>
          <cell r="AI251">
            <v>5.633671813658224</v>
          </cell>
          <cell r="AJ251">
            <v>6.0135007445910951</v>
          </cell>
          <cell r="AK251">
            <v>6.4062945588961826</v>
          </cell>
          <cell r="AL251" t="e">
            <v>#REF!</v>
          </cell>
          <cell r="AM251" t="e">
            <v>#REF!</v>
          </cell>
          <cell r="AN251" t="e">
            <v>#REF!</v>
          </cell>
          <cell r="AO251" t="e">
            <v>#REF!</v>
          </cell>
          <cell r="AP251" t="e">
            <v>#REF!</v>
          </cell>
          <cell r="AR251">
            <v>6.0602414813269059</v>
          </cell>
          <cell r="AS251">
            <v>6.1814463109534445</v>
          </cell>
          <cell r="AT251">
            <v>6.3050752371725132</v>
          </cell>
          <cell r="AU251">
            <v>6.4311767419159631</v>
          </cell>
          <cell r="AV251">
            <v>6.5598002767542827</v>
          </cell>
          <cell r="AW251">
            <v>6.690996282289368</v>
          </cell>
          <cell r="AX251">
            <v>6.8248162079351555</v>
          </cell>
          <cell r="AY251">
            <v>6.9613125320938591</v>
          </cell>
          <cell r="AZ251">
            <v>7.100538782735736</v>
          </cell>
          <cell r="BA251">
            <v>7.2425495583904507</v>
          </cell>
          <cell r="BB251">
            <v>7.3874005495582598</v>
          </cell>
          <cell r="BC251">
            <v>7.5351485605494251</v>
          </cell>
          <cell r="BD251">
            <v>7.6858515317604139</v>
          </cell>
          <cell r="BE251">
            <v>7.8395685623956224</v>
          </cell>
          <cell r="BF251">
            <v>7.9963599336435349</v>
          </cell>
          <cell r="BG251">
            <v>8.1562871323164057</v>
          </cell>
          <cell r="BH251">
            <v>8.3194128749627332</v>
          </cell>
          <cell r="BI251">
            <v>8.4858011324619884</v>
          </cell>
        </row>
        <row r="252">
          <cell r="Y252">
            <v>1807.5334262544441</v>
          </cell>
          <cell r="Z252">
            <v>1879.8347633046219</v>
          </cell>
          <cell r="AA252">
            <v>1977.5861709964618</v>
          </cell>
          <cell r="AB252">
            <v>2082.4838890483943</v>
          </cell>
          <cell r="AC252">
            <v>2197.1206223637987</v>
          </cell>
          <cell r="AD252">
            <v>2313.593245442351</v>
          </cell>
          <cell r="AE252">
            <v>2438.5538228749624</v>
          </cell>
          <cell r="AF252">
            <v>46.720226944240018</v>
          </cell>
          <cell r="AG252">
            <v>49.729150980236405</v>
          </cell>
          <cell r="AH252">
            <v>53.87608367379886</v>
          </cell>
          <cell r="AI252">
            <v>56.870520299716532</v>
          </cell>
          <cell r="AJ252">
            <v>58.832964017046891</v>
          </cell>
          <cell r="AK252">
            <v>61.520587436870002</v>
          </cell>
          <cell r="AL252" t="e">
            <v>#REF!</v>
          </cell>
          <cell r="AM252" t="e">
            <v>#REF!</v>
          </cell>
          <cell r="AN252" t="e">
            <v>#REF!</v>
          </cell>
          <cell r="AO252" t="e">
            <v>#REF!</v>
          </cell>
          <cell r="AP252" t="e">
            <v>#REF!</v>
          </cell>
          <cell r="AR252">
            <v>4.5218919927725576</v>
          </cell>
          <cell r="AS252">
            <v>4.6123298326280091</v>
          </cell>
          <cell r="AT252">
            <v>4.7045764292805696</v>
          </cell>
          <cell r="AU252">
            <v>4.7986679578661811</v>
          </cell>
          <cell r="AV252">
            <v>4.8946413170235044</v>
          </cell>
          <cell r="AW252">
            <v>4.9925341433639749</v>
          </cell>
          <cell r="AX252">
            <v>5.0923848262312541</v>
          </cell>
          <cell r="AY252">
            <v>5.194232522755879</v>
          </cell>
          <cell r="AZ252">
            <v>5.2981171732109971</v>
          </cell>
          <cell r="BA252">
            <v>5.4040795166752167</v>
          </cell>
          <cell r="BB252">
            <v>5.5121611070087209</v>
          </cell>
          <cell r="BC252">
            <v>5.6224043291488952</v>
          </cell>
          <cell r="BD252">
            <v>5.734852415731873</v>
          </cell>
          <cell r="BE252">
            <v>5.8495494640465102</v>
          </cell>
          <cell r="BF252">
            <v>5.9665404533274407</v>
          </cell>
          <cell r="BG252">
            <v>6.0858712623939892</v>
          </cell>
          <cell r="BH252">
            <v>6.2075886876418691</v>
          </cell>
          <cell r="BI252">
            <v>6.3317404613947064</v>
          </cell>
        </row>
        <row r="253">
          <cell r="Y253">
            <v>238.37982129321796</v>
          </cell>
          <cell r="Z253">
            <v>226.52200618219209</v>
          </cell>
          <cell r="AA253">
            <v>235.5828864294798</v>
          </cell>
          <cell r="AB253">
            <v>245.94853343237693</v>
          </cell>
          <cell r="AC253">
            <v>257.01621743683387</v>
          </cell>
          <cell r="AD253">
            <v>269.09597965636505</v>
          </cell>
          <cell r="AE253">
            <v>282.01258667987059</v>
          </cell>
          <cell r="AF253">
            <v>11.593549393993669</v>
          </cell>
          <cell r="AG253">
            <v>12.828098254318489</v>
          </cell>
          <cell r="AH253">
            <v>14.244385929886144</v>
          </cell>
          <cell r="AI253">
            <v>15.29151611781888</v>
          </cell>
          <cell r="AJ253">
            <v>16.180583199368552</v>
          </cell>
          <cell r="AK253">
            <v>17.005484060132879</v>
          </cell>
          <cell r="AL253" t="e">
            <v>#REF!</v>
          </cell>
          <cell r="AM253" t="e">
            <v>#REF!</v>
          </cell>
          <cell r="AN253" t="e">
            <v>#REF!</v>
          </cell>
          <cell r="AO253" t="e">
            <v>#REF!</v>
          </cell>
          <cell r="AP253" t="e">
            <v>#REF!</v>
          </cell>
          <cell r="AR253">
            <v>3.4680879074882145</v>
          </cell>
          <cell r="AS253">
            <v>3.537449665637979</v>
          </cell>
          <cell r="AT253">
            <v>3.6081986589507387</v>
          </cell>
          <cell r="AU253">
            <v>3.6803626321297536</v>
          </cell>
          <cell r="AV253">
            <v>3.7539698847723488</v>
          </cell>
          <cell r="AW253">
            <v>3.8290492824677957</v>
          </cell>
          <cell r="AX253">
            <v>3.9056302681171515</v>
          </cell>
          <cell r="AY253">
            <v>3.9837428734794944</v>
          </cell>
          <cell r="AZ253">
            <v>4.0634177309490846</v>
          </cell>
          <cell r="BA253">
            <v>4.1446860855680665</v>
          </cell>
          <cell r="BB253">
            <v>4.2275798072794277</v>
          </cell>
          <cell r="BC253">
            <v>4.312131403425016</v>
          </cell>
          <cell r="BD253">
            <v>4.3983740314935167</v>
          </cell>
          <cell r="BE253">
            <v>4.4863415121233867</v>
          </cell>
          <cell r="BF253">
            <v>4.5760683423658541</v>
          </cell>
          <cell r="BG253">
            <v>4.6675897092131713</v>
          </cell>
          <cell r="BH253">
            <v>4.7609415033974347</v>
          </cell>
          <cell r="BI253">
            <v>4.8561603334653833</v>
          </cell>
        </row>
        <row r="254">
          <cell r="Y254">
            <v>1454.7414738190216</v>
          </cell>
          <cell r="Z254">
            <v>1582.0343892623193</v>
          </cell>
          <cell r="AA254">
            <v>1740.2378281885517</v>
          </cell>
          <cell r="AB254">
            <v>1914.2616110074066</v>
          </cell>
          <cell r="AC254">
            <v>2086.5451559980734</v>
          </cell>
          <cell r="AD254">
            <v>2274.3342200379006</v>
          </cell>
          <cell r="AE254">
            <v>2479.0242998413119</v>
          </cell>
          <cell r="AF254">
            <v>18.612919484782907</v>
          </cell>
          <cell r="AG254">
            <v>21.379977167803851</v>
          </cell>
          <cell r="AH254">
            <v>23.906810135509318</v>
          </cell>
          <cell r="AI254">
            <v>26.391141698335225</v>
          </cell>
          <cell r="AJ254">
            <v>28.706386090864353</v>
          </cell>
          <cell r="AK254">
            <v>30.436337675044289</v>
          </cell>
          <cell r="AL254" t="e">
            <v>#REF!</v>
          </cell>
          <cell r="AM254" t="e">
            <v>#REF!</v>
          </cell>
          <cell r="AN254" t="e">
            <v>#REF!</v>
          </cell>
          <cell r="AO254" t="e">
            <v>#REF!</v>
          </cell>
          <cell r="AP254" t="e">
            <v>#REF!</v>
          </cell>
          <cell r="AR254">
            <v>5.824093989287964</v>
          </cell>
          <cell r="AS254">
            <v>5.9405758690737231</v>
          </cell>
          <cell r="AT254">
            <v>6.0593873864551977</v>
          </cell>
          <cell r="AU254">
            <v>6.180575134184302</v>
          </cell>
          <cell r="AV254">
            <v>6.3041866368679882</v>
          </cell>
          <cell r="AW254">
            <v>6.4302703696053483</v>
          </cell>
          <cell r="AX254">
            <v>6.5588757769974553</v>
          </cell>
          <cell r="AY254">
            <v>6.6900532925374048</v>
          </cell>
          <cell r="AZ254">
            <v>6.8238543583881528</v>
          </cell>
          <cell r="BA254">
            <v>6.9603314455559158</v>
          </cell>
          <cell r="BB254">
            <v>7.0995380744670342</v>
          </cell>
          <cell r="BC254">
            <v>7.241528835956375</v>
          </cell>
          <cell r="BD254">
            <v>7.3863594126755023</v>
          </cell>
          <cell r="BE254">
            <v>7.5340866009290126</v>
          </cell>
          <cell r="BF254">
            <v>7.6847683329475931</v>
          </cell>
          <cell r="BG254">
            <v>7.8384636996065451</v>
          </cell>
          <cell r="BH254">
            <v>7.995232973598676</v>
          </cell>
          <cell r="BI254">
            <v>8.15513763307065</v>
          </cell>
        </row>
        <row r="255">
          <cell r="Y255">
            <v>1106.8633126575778</v>
          </cell>
          <cell r="Z255">
            <v>1136.1966441959519</v>
          </cell>
          <cell r="AA255">
            <v>1158.9205770798712</v>
          </cell>
          <cell r="AB255">
            <v>1170.50978285067</v>
          </cell>
          <cell r="AC255">
            <v>1207.9660959018915</v>
          </cell>
          <cell r="AD255">
            <v>1247.8289770666538</v>
          </cell>
          <cell r="AE255">
            <v>1290.2551622869198</v>
          </cell>
          <cell r="AF255">
            <v>34.749449698658324</v>
          </cell>
          <cell r="AG255">
            <v>36.310176041439199</v>
          </cell>
          <cell r="AH255">
            <v>38.761816281527089</v>
          </cell>
          <cell r="AI255">
            <v>40.751392804920513</v>
          </cell>
          <cell r="AJ255">
            <v>42.497070614816352</v>
          </cell>
          <cell r="AK255">
            <v>44.678143920206672</v>
          </cell>
          <cell r="AL255" t="e">
            <v>#REF!</v>
          </cell>
          <cell r="AM255" t="e">
            <v>#REF!</v>
          </cell>
          <cell r="AN255" t="e">
            <v>#REF!</v>
          </cell>
          <cell r="AO255" t="e">
            <v>#REF!</v>
          </cell>
          <cell r="AP255" t="e">
            <v>#REF!</v>
          </cell>
          <cell r="AR255">
            <v>2.6219865812864538</v>
          </cell>
          <cell r="AS255">
            <v>2.6744263129121828</v>
          </cell>
          <cell r="AT255">
            <v>2.7279148391704267</v>
          </cell>
          <cell r="AU255">
            <v>2.7824731359538353</v>
          </cell>
          <cell r="AV255">
            <v>2.8381225986729119</v>
          </cell>
          <cell r="AW255">
            <v>2.8948850506463701</v>
          </cell>
          <cell r="AX255">
            <v>2.9527827516592975</v>
          </cell>
          <cell r="AY255">
            <v>3.0118384066924837</v>
          </cell>
          <cell r="AZ255">
            <v>3.0720751748263333</v>
          </cell>
          <cell r="BA255">
            <v>3.1335166783228598</v>
          </cell>
          <cell r="BB255">
            <v>3.1961870118893172</v>
          </cell>
          <cell r="BC255">
            <v>3.2601107521271038</v>
          </cell>
          <cell r="BD255">
            <v>3.325312967169646</v>
          </cell>
          <cell r="BE255">
            <v>3.3918192265130389</v>
          </cell>
          <cell r="BF255">
            <v>3.4596556110432997</v>
          </cell>
          <cell r="BG255">
            <v>3.5288487232641659</v>
          </cell>
          <cell r="BH255">
            <v>3.5994256977294494</v>
          </cell>
          <cell r="BI255">
            <v>3.6714142116840387</v>
          </cell>
        </row>
        <row r="256">
          <cell r="Y256">
            <v>1567.5846848129866</v>
          </cell>
          <cell r="Z256">
            <v>1717.8499667010312</v>
          </cell>
          <cell r="AA256">
            <v>1836.1616458369363</v>
          </cell>
          <cell r="AB256">
            <v>1951.8210815476132</v>
          </cell>
          <cell r="AC256">
            <v>2075.4101108515183</v>
          </cell>
          <cell r="AD256">
            <v>2207.5184093910061</v>
          </cell>
          <cell r="AE256">
            <v>2363.1356597294421</v>
          </cell>
          <cell r="AF256">
            <v>79.732248299766894</v>
          </cell>
          <cell r="AG256">
            <v>89.434125647012095</v>
          </cell>
          <cell r="AH256">
            <v>98.501548034823116</v>
          </cell>
          <cell r="AI256">
            <v>106.98771014434146</v>
          </cell>
          <cell r="AJ256">
            <v>113.67247729718603</v>
          </cell>
          <cell r="AK256">
            <v>120.81129447013593</v>
          </cell>
          <cell r="AL256" t="e">
            <v>#REF!</v>
          </cell>
          <cell r="AM256" t="e">
            <v>#REF!</v>
          </cell>
          <cell r="AN256" t="e">
            <v>#REF!</v>
          </cell>
          <cell r="AO256" t="e">
            <v>#REF!</v>
          </cell>
          <cell r="AP256" t="e">
            <v>#REF!</v>
          </cell>
          <cell r="AR256">
            <v>0.49666330878179943</v>
          </cell>
          <cell r="AS256">
            <v>0.50659657495743537</v>
          </cell>
          <cell r="AT256">
            <v>0.51672850645658408</v>
          </cell>
          <cell r="AU256">
            <v>0.52706307658571572</v>
          </cell>
          <cell r="AV256">
            <v>0.53760433811743003</v>
          </cell>
          <cell r="AW256">
            <v>0.54835642487977865</v>
          </cell>
          <cell r="AX256">
            <v>0.55932355337737427</v>
          </cell>
          <cell r="AY256">
            <v>0.57051002444492172</v>
          </cell>
          <cell r="AZ256">
            <v>0.58192022493382012</v>
          </cell>
          <cell r="BA256">
            <v>0.59355862943249649</v>
          </cell>
          <cell r="BB256">
            <v>0.60542980202114638</v>
          </cell>
          <cell r="BC256">
            <v>0.61753839806156929</v>
          </cell>
          <cell r="BD256">
            <v>0.62988916602280065</v>
          </cell>
          <cell r="BE256">
            <v>0.64248694934325667</v>
          </cell>
          <cell r="BF256">
            <v>0.65533668833012182</v>
          </cell>
          <cell r="BG256">
            <v>0.66844342209672425</v>
          </cell>
          <cell r="BH256">
            <v>0.68181229053865877</v>
          </cell>
          <cell r="BI256">
            <v>0.69544853634943193</v>
          </cell>
        </row>
        <row r="257">
          <cell r="Y257">
            <v>3920.9383887896388</v>
          </cell>
          <cell r="Z257">
            <v>4502.5562510939453</v>
          </cell>
          <cell r="AA257">
            <v>4742.1555672974764</v>
          </cell>
          <cell r="AB257">
            <v>4984.2217512032585</v>
          </cell>
          <cell r="AC257">
            <v>5241.8114997087096</v>
          </cell>
          <cell r="AD257">
            <v>5525.8922163397119</v>
          </cell>
          <cell r="AE257">
            <v>5831.7405098640966</v>
          </cell>
          <cell r="AF257">
            <v>253.92916490379869</v>
          </cell>
          <cell r="AG257">
            <v>276.6907786533061</v>
          </cell>
          <cell r="AH257">
            <v>299.65004816163275</v>
          </cell>
          <cell r="AI257">
            <v>321.43151888671656</v>
          </cell>
          <cell r="AJ257">
            <v>335.21565867000925</v>
          </cell>
          <cell r="AK257">
            <v>354.87634813294551</v>
          </cell>
          <cell r="AL257" t="e">
            <v>#REF!</v>
          </cell>
          <cell r="AM257" t="e">
            <v>#REF!</v>
          </cell>
          <cell r="AN257" t="e">
            <v>#REF!</v>
          </cell>
          <cell r="AO257" t="e">
            <v>#REF!</v>
          </cell>
          <cell r="AP257" t="e">
            <v>#REF!</v>
          </cell>
          <cell r="AR257">
            <v>32.61121292988657</v>
          </cell>
          <cell r="AS257">
            <v>33.263437188484303</v>
          </cell>
          <cell r="AT257">
            <v>33.92870593225399</v>
          </cell>
          <cell r="AU257">
            <v>34.607280050899071</v>
          </cell>
          <cell r="AV257">
            <v>35.299425651917055</v>
          </cell>
          <cell r="AW257">
            <v>36.005414164955397</v>
          </cell>
          <cell r="AX257">
            <v>36.725522448254509</v>
          </cell>
          <cell r="AY257">
            <v>37.460032897219598</v>
          </cell>
          <cell r="AZ257">
            <v>38.209233555163991</v>
          </cell>
          <cell r="BA257">
            <v>38.97341822626727</v>
          </cell>
          <cell r="BB257">
            <v>39.752886590792613</v>
          </cell>
          <cell r="BC257">
            <v>40.547944322608465</v>
          </cell>
          <cell r="BD257">
            <v>41.358903209060635</v>
          </cell>
          <cell r="BE257">
            <v>42.186081273241847</v>
          </cell>
          <cell r="BF257">
            <v>43.029802898706684</v>
          </cell>
          <cell r="BG257">
            <v>43.890398956680819</v>
          </cell>
          <cell r="BH257">
            <v>44.768206935814433</v>
          </cell>
          <cell r="BI257">
            <v>45.663571074530722</v>
          </cell>
        </row>
        <row r="258">
          <cell r="Y258">
            <v>133.66592608149202</v>
          </cell>
          <cell r="Z258">
            <v>165.20119899549024</v>
          </cell>
          <cell r="AA258">
            <v>174.12206374124662</v>
          </cell>
          <cell r="AB258">
            <v>184.56938756572151</v>
          </cell>
          <cell r="AC258">
            <v>193.79785694400758</v>
          </cell>
          <cell r="AD258">
            <v>205.42572836064807</v>
          </cell>
          <cell r="AE258">
            <v>217.75127206228692</v>
          </cell>
          <cell r="AF258">
            <v>8.1140665271678056</v>
          </cell>
          <cell r="AG258">
            <v>9.2228331234312666</v>
          </cell>
          <cell r="AH258">
            <v>10.173826674037315</v>
          </cell>
          <cell r="AI258">
            <v>11.000700603941528</v>
          </cell>
          <cell r="AJ258">
            <v>11.633360345654804</v>
          </cell>
          <cell r="AK258">
            <v>12.200477228704269</v>
          </cell>
          <cell r="AL258" t="e">
            <v>#REF!</v>
          </cell>
          <cell r="AM258" t="e">
            <v>#REF!</v>
          </cell>
          <cell r="AN258" t="e">
            <v>#REF!</v>
          </cell>
          <cell r="AO258" t="e">
            <v>#REF!</v>
          </cell>
          <cell r="AP258" t="e">
            <v>#REF!</v>
          </cell>
          <cell r="AR258">
            <v>7.2272592008065351</v>
          </cell>
          <cell r="AS258">
            <v>7.3718043848226662</v>
          </cell>
          <cell r="AT258">
            <v>7.5192404725191198</v>
          </cell>
          <cell r="AU258">
            <v>7.6696252819695019</v>
          </cell>
          <cell r="AV258">
            <v>7.823017787608892</v>
          </cell>
          <cell r="AW258">
            <v>7.97947814336107</v>
          </cell>
          <cell r="AX258">
            <v>8.1390677062282908</v>
          </cell>
          <cell r="AY258">
            <v>8.3018490603528576</v>
          </cell>
          <cell r="AZ258">
            <v>8.4678860415599146</v>
          </cell>
          <cell r="BA258">
            <v>8.6372437623911136</v>
          </cell>
          <cell r="BB258">
            <v>8.809988637638936</v>
          </cell>
          <cell r="BC258">
            <v>8.9861884103917156</v>
          </cell>
          <cell r="BD258">
            <v>9.1659121785995499</v>
          </cell>
          <cell r="BE258">
            <v>9.3492304221715408</v>
          </cell>
          <cell r="BF258">
            <v>9.5362150306149722</v>
          </cell>
          <cell r="BG258">
            <v>9.7269393312272712</v>
          </cell>
          <cell r="BH258">
            <v>9.9214781178518159</v>
          </cell>
          <cell r="BI258">
            <v>10.119907680208852</v>
          </cell>
        </row>
        <row r="259">
          <cell r="Y259">
            <v>786.25921376206281</v>
          </cell>
          <cell r="Z259">
            <v>834.00259384669255</v>
          </cell>
          <cell r="AA259">
            <v>875.70272353902726</v>
          </cell>
          <cell r="AB259">
            <v>919.48785971597886</v>
          </cell>
          <cell r="AC259">
            <v>956.26737410461794</v>
          </cell>
          <cell r="AD259">
            <v>994.51806906880267</v>
          </cell>
          <cell r="AE259">
            <v>1034.2987918315548</v>
          </cell>
          <cell r="AF259">
            <v>0.92261485771780705</v>
          </cell>
          <cell r="AG259">
            <v>1.0813860081852658</v>
          </cell>
          <cell r="AH259">
            <v>1.2280300039058003</v>
          </cell>
          <cell r="AI259">
            <v>1.32237761905423</v>
          </cell>
          <cell r="AJ259">
            <v>1.3998647969871911</v>
          </cell>
          <cell r="AK259">
            <v>1.4190295583739219</v>
          </cell>
          <cell r="AL259" t="e">
            <v>#REF!</v>
          </cell>
          <cell r="AM259" t="e">
            <v>#REF!</v>
          </cell>
          <cell r="AN259" t="e">
            <v>#REF!</v>
          </cell>
          <cell r="AO259" t="e">
            <v>#REF!</v>
          </cell>
          <cell r="AP259" t="e">
            <v>#REF!</v>
          </cell>
          <cell r="AR259">
            <v>2.9415488738358175</v>
          </cell>
          <cell r="AS259">
            <v>3.0003798513125339</v>
          </cell>
          <cell r="AT259">
            <v>3.0603874483387847</v>
          </cell>
          <cell r="AU259">
            <v>3.1215951973055605</v>
          </cell>
          <cell r="AV259">
            <v>3.1840271012516719</v>
          </cell>
          <cell r="AW259">
            <v>3.2477076432767054</v>
          </cell>
          <cell r="AX259">
            <v>3.3126617961422395</v>
          </cell>
          <cell r="AY259">
            <v>3.3789150320650845</v>
          </cell>
          <cell r="AZ259">
            <v>3.4464933327063862</v>
          </cell>
          <cell r="BA259">
            <v>3.5154231993605141</v>
          </cell>
          <cell r="BB259">
            <v>3.5857316633477243</v>
          </cell>
          <cell r="BC259">
            <v>3.6574462966146788</v>
          </cell>
          <cell r="BD259">
            <v>3.7305952225469725</v>
          </cell>
          <cell r="BE259">
            <v>3.805207126997912</v>
          </cell>
          <cell r="BF259">
            <v>3.8813112695378704</v>
          </cell>
          <cell r="BG259">
            <v>3.958937494928628</v>
          </cell>
          <cell r="BH259">
            <v>4.0381162448272008</v>
          </cell>
          <cell r="BI259">
            <v>4.1188785697237451</v>
          </cell>
        </row>
        <row r="260">
          <cell r="Y260">
            <v>422.2974887072686</v>
          </cell>
          <cell r="Z260">
            <v>414.16959864639796</v>
          </cell>
          <cell r="AA260">
            <v>447.30316653810979</v>
          </cell>
          <cell r="AB260">
            <v>483.08741986115854</v>
          </cell>
          <cell r="AC260">
            <v>516.90353925143972</v>
          </cell>
          <cell r="AD260">
            <v>553.08678699904033</v>
          </cell>
          <cell r="AE260">
            <v>591.80286208897314</v>
          </cell>
          <cell r="AF260">
            <v>9.0502947789523613</v>
          </cell>
          <cell r="AG260">
            <v>10.565851201110149</v>
          </cell>
          <cell r="AH260">
            <v>11.905018633522984</v>
          </cell>
          <cell r="AI260">
            <v>12.954963049824238</v>
          </cell>
          <cell r="AJ260">
            <v>13.729143804414356</v>
          </cell>
          <cell r="AK260">
            <v>14.278181862474327</v>
          </cell>
          <cell r="AL260" t="e">
            <v>#REF!</v>
          </cell>
          <cell r="AM260" t="e">
            <v>#REF!</v>
          </cell>
          <cell r="AN260" t="e">
            <v>#REF!</v>
          </cell>
          <cell r="AO260" t="e">
            <v>#REF!</v>
          </cell>
          <cell r="AP260" t="e">
            <v>#REF!</v>
          </cell>
          <cell r="AR260">
            <v>0.74307864342814867</v>
          </cell>
          <cell r="AS260">
            <v>0.7579402162967116</v>
          </cell>
          <cell r="AT260">
            <v>0.77309902062264579</v>
          </cell>
          <cell r="AU260">
            <v>0.78856100103509874</v>
          </cell>
          <cell r="AV260">
            <v>0.80433222105580071</v>
          </cell>
          <cell r="AW260">
            <v>0.82041886547691678</v>
          </cell>
          <cell r="AX260">
            <v>0.83682724278645515</v>
          </cell>
          <cell r="AY260">
            <v>0.85356378764218421</v>
          </cell>
          <cell r="AZ260">
            <v>0.87063506339502794</v>
          </cell>
          <cell r="BA260">
            <v>0.88804776466292856</v>
          </cell>
          <cell r="BB260">
            <v>0.90580871995618717</v>
          </cell>
          <cell r="BC260">
            <v>0.92392489435531089</v>
          </cell>
          <cell r="BD260">
            <v>0.94240339224241709</v>
          </cell>
          <cell r="BE260">
            <v>0.96125146008726547</v>
          </cell>
          <cell r="BF260">
            <v>0.98047648928901077</v>
          </cell>
          <cell r="BG260">
            <v>1.0000860190747909</v>
          </cell>
          <cell r="BH260">
            <v>1.0200877394562866</v>
          </cell>
          <cell r="BI260">
            <v>1.0404894942454124</v>
          </cell>
        </row>
        <row r="261">
          <cell r="Y261">
            <v>1299.6451110609175</v>
          </cell>
          <cell r="Z261">
            <v>1419.2393340977217</v>
          </cell>
          <cell r="AA261">
            <v>1504.3936941435848</v>
          </cell>
          <cell r="AB261">
            <v>1594.6573157922001</v>
          </cell>
          <cell r="AC261">
            <v>1674.3901815818103</v>
          </cell>
          <cell r="AD261">
            <v>1758.1096906609005</v>
          </cell>
          <cell r="AE261">
            <v>1846.0151751939457</v>
          </cell>
          <cell r="AF261">
            <v>28.366971854524596</v>
          </cell>
          <cell r="AG261">
            <v>31.165491840933402</v>
          </cell>
          <cell r="AH261">
            <v>35.302796556682409</v>
          </cell>
          <cell r="AI261">
            <v>37.871361298151321</v>
          </cell>
          <cell r="AJ261">
            <v>40.318269535206888</v>
          </cell>
          <cell r="AK261">
            <v>41.433935601558709</v>
          </cell>
          <cell r="AL261" t="e">
            <v>#REF!</v>
          </cell>
          <cell r="AM261" t="e">
            <v>#REF!</v>
          </cell>
          <cell r="AN261" t="e">
            <v>#REF!</v>
          </cell>
          <cell r="AO261" t="e">
            <v>#REF!</v>
          </cell>
          <cell r="AP261" t="e">
            <v>#REF!</v>
          </cell>
          <cell r="AR261">
            <v>8.8850444441020642</v>
          </cell>
          <cell r="AS261">
            <v>9.0627453329841057</v>
          </cell>
          <cell r="AT261">
            <v>9.2440002396437873</v>
          </cell>
          <cell r="AU261">
            <v>9.4288802444366624</v>
          </cell>
          <cell r="AV261">
            <v>9.6174578493253957</v>
          </cell>
          <cell r="AW261">
            <v>9.8098070063119032</v>
          </cell>
          <cell r="AX261">
            <v>10.006003146438141</v>
          </cell>
          <cell r="AY261">
            <v>10.206123209366904</v>
          </cell>
          <cell r="AZ261">
            <v>10.410245673554243</v>
          </cell>
          <cell r="BA261">
            <v>10.618450587025329</v>
          </cell>
          <cell r="BB261">
            <v>10.830819598765835</v>
          </cell>
          <cell r="BC261">
            <v>11.047435990741151</v>
          </cell>
          <cell r="BD261">
            <v>11.268384710555974</v>
          </cell>
          <cell r="BE261">
            <v>11.493752404767093</v>
          </cell>
          <cell r="BF261">
            <v>11.723627452862436</v>
          </cell>
          <cell r="BG261">
            <v>11.958100001919686</v>
          </cell>
          <cell r="BH261">
            <v>12.19726200195808</v>
          </cell>
          <cell r="BI261">
            <v>12.441207241997242</v>
          </cell>
        </row>
        <row r="262">
          <cell r="Y262">
            <v>280.44734179922801</v>
          </cell>
          <cell r="Z262">
            <v>283.1222986465678</v>
          </cell>
          <cell r="AA262">
            <v>302.94085955182754</v>
          </cell>
          <cell r="AB262">
            <v>324.14671972045545</v>
          </cell>
          <cell r="AC262">
            <v>343.59552290368288</v>
          </cell>
          <cell r="AD262">
            <v>364.21125427790383</v>
          </cell>
          <cell r="AE262">
            <v>386.06392953457811</v>
          </cell>
          <cell r="AF262">
            <v>20.941749802534762</v>
          </cell>
          <cell r="AG262">
            <v>23.143512817894067</v>
          </cell>
          <cell r="AH262">
            <v>26.579682757603571</v>
          </cell>
          <cell r="AI262">
            <v>28.15545314503288</v>
          </cell>
          <cell r="AJ262">
            <v>30.518894989990116</v>
          </cell>
          <cell r="AK262">
            <v>32.735101048601045</v>
          </cell>
          <cell r="AL262" t="e">
            <v>#REF!</v>
          </cell>
          <cell r="AM262" t="e">
            <v>#REF!</v>
          </cell>
          <cell r="AN262" t="e">
            <v>#REF!</v>
          </cell>
          <cell r="AO262" t="e">
            <v>#REF!</v>
          </cell>
          <cell r="AP262" t="e">
            <v>#REF!</v>
          </cell>
          <cell r="AR262">
            <v>2.4696259927089108</v>
          </cell>
          <cell r="AS262">
            <v>2.5190185125630893</v>
          </cell>
          <cell r="AT262">
            <v>2.569398882814351</v>
          </cell>
          <cell r="AU262">
            <v>2.6207868604706381</v>
          </cell>
          <cell r="AV262">
            <v>2.6732025976800511</v>
          </cell>
          <cell r="AW262">
            <v>2.726666649633652</v>
          </cell>
          <cell r="AX262">
            <v>2.7811999826263252</v>
          </cell>
          <cell r="AY262">
            <v>2.8368239822788519</v>
          </cell>
          <cell r="AZ262">
            <v>2.8935604619244288</v>
          </cell>
          <cell r="BA262">
            <v>2.9514316711629176</v>
          </cell>
          <cell r="BB262">
            <v>3.010460304586176</v>
          </cell>
          <cell r="BC262">
            <v>3.0706695106778996</v>
          </cell>
          <cell r="BD262">
            <v>3.1320829008914575</v>
          </cell>
          <cell r="BE262">
            <v>3.1947245589092867</v>
          </cell>
          <cell r="BF262">
            <v>3.2586190500874723</v>
          </cell>
          <cell r="BG262">
            <v>3.323791431089222</v>
          </cell>
          <cell r="BH262">
            <v>3.3902672597110066</v>
          </cell>
          <cell r="BI262">
            <v>3.4580726049052268</v>
          </cell>
        </row>
        <row r="263">
          <cell r="AR263">
            <v>0</v>
          </cell>
          <cell r="AS263">
            <v>2.5374561306290095</v>
          </cell>
          <cell r="AT263">
            <v>2.6072262620981528</v>
          </cell>
          <cell r="AU263">
            <v>2.5734827451661433</v>
          </cell>
          <cell r="AV263">
            <v>2.6130902071063375</v>
          </cell>
          <cell r="AW263">
            <v>2.6430580326492072</v>
          </cell>
          <cell r="AX263">
            <v>2.6530880596493307</v>
          </cell>
          <cell r="AY263">
            <v>2.4770643707219815</v>
          </cell>
          <cell r="AZ263">
            <v>2.4152257741400667</v>
          </cell>
          <cell r="BA263">
            <v>2.3295027922403362</v>
          </cell>
          <cell r="BB263">
            <v>2.213421656367772</v>
          </cell>
          <cell r="BC263">
            <v>2.0583707381436858</v>
          </cell>
          <cell r="BD263">
            <v>1.8400454863373217</v>
          </cell>
          <cell r="BE263" t="e">
            <v>#REF!</v>
          </cell>
          <cell r="BF263" t="e">
            <v>#REF!</v>
          </cell>
          <cell r="BG263" t="e">
            <v>#REF!</v>
          </cell>
          <cell r="BH263" t="e">
            <v>#REF!</v>
          </cell>
          <cell r="BI263" t="e">
            <v>#REF!</v>
          </cell>
        </row>
        <row r="277">
          <cell r="Z277">
            <v>8.5158983489470756</v>
          </cell>
          <cell r="AA277">
            <v>21.245877604589168</v>
          </cell>
          <cell r="AB277">
            <v>42.744596361507206</v>
          </cell>
          <cell r="AC277">
            <v>62.069569963655226</v>
          </cell>
          <cell r="AD277">
            <v>80.29422801652106</v>
          </cell>
          <cell r="AE277">
            <v>98.539180943280485</v>
          </cell>
          <cell r="AF277">
            <v>-534.32444589819647</v>
          </cell>
          <cell r="AG277">
            <v>-524.92473796790614</v>
          </cell>
          <cell r="AH277">
            <v>-514.50775995556648</v>
          </cell>
          <cell r="AI277">
            <v>-502.33814750475585</v>
          </cell>
          <cell r="AJ277">
            <v>-487.76146880691141</v>
          </cell>
          <cell r="AK277">
            <v>-470.27606182684156</v>
          </cell>
          <cell r="AL277" t="e">
            <v>#REF!</v>
          </cell>
          <cell r="AM277" t="e">
            <v>#REF!</v>
          </cell>
          <cell r="AN277" t="e">
            <v>#REF!</v>
          </cell>
          <cell r="AO277" t="e">
            <v>#REF!</v>
          </cell>
          <cell r="AP277" t="e">
            <v>#REF!</v>
          </cell>
        </row>
        <row r="278">
          <cell r="Z278">
            <v>1636.3606663482558</v>
          </cell>
          <cell r="AA278">
            <v>1804.6627329005378</v>
          </cell>
          <cell r="AB278">
            <v>1964.2502271976527</v>
          </cell>
          <cell r="AC278">
            <v>2101.6829383083468</v>
          </cell>
          <cell r="AD278">
            <v>2240.0700315078002</v>
          </cell>
          <cell r="AE278">
            <v>2359.8247602408019</v>
          </cell>
          <cell r="AF278">
            <v>-617.61186500296583</v>
          </cell>
          <cell r="AG278">
            <v>-566.36714361605721</v>
          </cell>
          <cell r="AH278">
            <v>-467.2098680950391</v>
          </cell>
          <cell r="AI278">
            <v>-354.14958835640641</v>
          </cell>
          <cell r="AJ278">
            <v>-265.84014855512243</v>
          </cell>
          <cell r="AK278">
            <v>-179.89094968445113</v>
          </cell>
          <cell r="AL278" t="e">
            <v>#REF!</v>
          </cell>
          <cell r="AM278" t="e">
            <v>#REF!</v>
          </cell>
          <cell r="AN278" t="e">
            <v>#REF!</v>
          </cell>
          <cell r="AO278" t="e">
            <v>#REF!</v>
          </cell>
          <cell r="AP278" t="e">
            <v>#REF!</v>
          </cell>
        </row>
        <row r="279">
          <cell r="Z279">
            <v>63.743872012651082</v>
          </cell>
          <cell r="AA279">
            <v>118.22361377343077</v>
          </cell>
          <cell r="AB279">
            <v>182.49927282764241</v>
          </cell>
          <cell r="AC279">
            <v>237.49458239765488</v>
          </cell>
          <cell r="AD279">
            <v>296.9116881913983</v>
          </cell>
          <cell r="AE279">
            <v>353.42770496361891</v>
          </cell>
          <cell r="AF279">
            <v>-183.66691812648068</v>
          </cell>
          <cell r="AG279">
            <v>-153.68301000123543</v>
          </cell>
          <cell r="AH279">
            <v>-125.36102369203969</v>
          </cell>
          <cell r="AI279">
            <v>-98.384836137838832</v>
          </cell>
          <cell r="AJ279">
            <v>-74.914292276107318</v>
          </cell>
          <cell r="AK279">
            <v>-54.709375285065128</v>
          </cell>
          <cell r="AL279" t="e">
            <v>#REF!</v>
          </cell>
          <cell r="AM279" t="e">
            <v>#REF!</v>
          </cell>
          <cell r="AN279" t="e">
            <v>#REF!</v>
          </cell>
          <cell r="AO279" t="e">
            <v>#REF!</v>
          </cell>
          <cell r="AP279" t="e">
            <v>#REF!</v>
          </cell>
        </row>
        <row r="280">
          <cell r="Z280">
            <v>27.462244593798147</v>
          </cell>
          <cell r="AA280">
            <v>40.821299656949776</v>
          </cell>
          <cell r="AB280">
            <v>57.499117702173777</v>
          </cell>
          <cell r="AC280">
            <v>75.359891156446949</v>
          </cell>
          <cell r="AD280">
            <v>93.155605625032905</v>
          </cell>
          <cell r="AE280">
            <v>108.66799999908235</v>
          </cell>
          <cell r="AF280">
            <v>-69.99002447167436</v>
          </cell>
          <cell r="AG280">
            <v>-68.699890214369091</v>
          </cell>
          <cell r="AH280">
            <v>-53.920313297183057</v>
          </cell>
          <cell r="AI280">
            <v>-38.969671137290177</v>
          </cell>
          <cell r="AJ280">
            <v>-24.610500826021429</v>
          </cell>
          <cell r="AK280">
            <v>-11.979929162039479</v>
          </cell>
          <cell r="AL280" t="e">
            <v>#REF!</v>
          </cell>
          <cell r="AM280" t="e">
            <v>#REF!</v>
          </cell>
          <cell r="AN280" t="e">
            <v>#REF!</v>
          </cell>
          <cell r="AO280" t="e">
            <v>#REF!</v>
          </cell>
          <cell r="AP280" t="e">
            <v>#REF!</v>
          </cell>
        </row>
        <row r="281">
          <cell r="Z281">
            <v>0.53433915803235266</v>
          </cell>
          <cell r="AA281">
            <v>0.73447668845091751</v>
          </cell>
          <cell r="AB281">
            <v>0.93110227128066736</v>
          </cell>
          <cell r="AC281">
            <v>1.1605488788633864</v>
          </cell>
          <cell r="AD281">
            <v>1.3296540426414163</v>
          </cell>
          <cell r="AE281">
            <v>1.5053489915630234</v>
          </cell>
          <cell r="AF281">
            <v>-3.3412526189044445</v>
          </cell>
          <cell r="AG281">
            <v>-3.1696956517310357</v>
          </cell>
          <cell r="AH281">
            <v>-2.9580161055697571</v>
          </cell>
          <cell r="AI281">
            <v>-2.7052666085266242</v>
          </cell>
          <cell r="AJ281">
            <v>-2.4006851649184595</v>
          </cell>
          <cell r="AK281">
            <v>-2.0310047067943242</v>
          </cell>
          <cell r="AL281" t="e">
            <v>#REF!</v>
          </cell>
          <cell r="AM281" t="e">
            <v>#REF!</v>
          </cell>
          <cell r="AN281" t="e">
            <v>#REF!</v>
          </cell>
          <cell r="AO281" t="e">
            <v>#REF!</v>
          </cell>
          <cell r="AP281" t="e">
            <v>#REF!</v>
          </cell>
        </row>
        <row r="282">
          <cell r="Z282">
            <v>54.158583521326591</v>
          </cell>
          <cell r="AA282">
            <v>79.589078282797004</v>
          </cell>
          <cell r="AB282">
            <v>109.14780648087071</v>
          </cell>
          <cell r="AC282">
            <v>143.21820353079528</v>
          </cell>
          <cell r="AD282">
            <v>188.30327931539256</v>
          </cell>
          <cell r="AE282">
            <v>235.61455391910977</v>
          </cell>
          <cell r="AF282">
            <v>-369.25277320626986</v>
          </cell>
          <cell r="AG282">
            <v>-346.87104211522103</v>
          </cell>
          <cell r="AH282">
            <v>-305.38655931187407</v>
          </cell>
          <cell r="AI282">
            <v>-257.51379013442204</v>
          </cell>
          <cell r="AJ282">
            <v>-206.34338712302593</v>
          </cell>
          <cell r="AK282">
            <v>-152.28109682570039</v>
          </cell>
          <cell r="AL282" t="e">
            <v>#REF!</v>
          </cell>
          <cell r="AM282" t="e">
            <v>#REF!</v>
          </cell>
          <cell r="AN282" t="e">
            <v>#REF!</v>
          </cell>
          <cell r="AO282" t="e">
            <v>#REF!</v>
          </cell>
          <cell r="AP282" t="e">
            <v>#REF!</v>
          </cell>
        </row>
        <row r="283">
          <cell r="Z283">
            <v>48.712412939348837</v>
          </cell>
          <cell r="AA283">
            <v>78.156160500046326</v>
          </cell>
          <cell r="AB283">
            <v>100.7243074092778</v>
          </cell>
          <cell r="AC283">
            <v>135.71242577791872</v>
          </cell>
          <cell r="AD283">
            <v>183.16474047181327</v>
          </cell>
          <cell r="AE283">
            <v>255.94705934640979</v>
          </cell>
          <cell r="AF283">
            <v>-671.8025215149479</v>
          </cell>
          <cell r="AG283">
            <v>-623.42612755756079</v>
          </cell>
          <cell r="AH283">
            <v>-567.30653789579583</v>
          </cell>
          <cell r="AI283">
            <v>-503.94543010797406</v>
          </cell>
          <cell r="AJ283">
            <v>-429.97547477152676</v>
          </cell>
          <cell r="AK283">
            <v>-345.37466446701063</v>
          </cell>
          <cell r="AL283" t="e">
            <v>#REF!</v>
          </cell>
          <cell r="AM283" t="e">
            <v>#REF!</v>
          </cell>
          <cell r="AN283" t="e">
            <v>#REF!</v>
          </cell>
          <cell r="AO283" t="e">
            <v>#REF!</v>
          </cell>
          <cell r="AP283" t="e">
            <v>#REF!</v>
          </cell>
        </row>
        <row r="284">
          <cell r="Z284">
            <v>66.789754708215128</v>
          </cell>
          <cell r="AA284">
            <v>107.2018415099642</v>
          </cell>
          <cell r="AB284">
            <v>158.22915439705025</v>
          </cell>
          <cell r="AC284">
            <v>214.40078802643075</v>
          </cell>
          <cell r="AD284">
            <v>271.3123526530361</v>
          </cell>
          <cell r="AE284">
            <v>336.51232648185749</v>
          </cell>
          <cell r="AF284">
            <v>-492.56720618679907</v>
          </cell>
          <cell r="AG284">
            <v>-452.42403799110696</v>
          </cell>
          <cell r="AH284">
            <v>-404.64191973272989</v>
          </cell>
          <cell r="AI284">
            <v>-351.52572225466065</v>
          </cell>
          <cell r="AJ284">
            <v>-290.68998918144513</v>
          </cell>
          <cell r="AK284">
            <v>-223.77679877034657</v>
          </cell>
          <cell r="AL284" t="e">
            <v>#REF!</v>
          </cell>
          <cell r="AM284" t="e">
            <v>#REF!</v>
          </cell>
          <cell r="AN284" t="e">
            <v>#REF!</v>
          </cell>
          <cell r="AO284" t="e">
            <v>#REF!</v>
          </cell>
          <cell r="AP284" t="e">
            <v>#REF!</v>
          </cell>
        </row>
        <row r="285">
          <cell r="Z285">
            <v>138.44842169928847</v>
          </cell>
          <cell r="AA285">
            <v>227.79977544991516</v>
          </cell>
          <cell r="AB285">
            <v>372.01844175776637</v>
          </cell>
          <cell r="AC285">
            <v>632.00978185743202</v>
          </cell>
          <cell r="AD285">
            <v>919.50464411134794</v>
          </cell>
          <cell r="AE285">
            <v>1254.0605717828794</v>
          </cell>
          <cell r="AF285">
            <v>-1570.5553858729511</v>
          </cell>
          <cell r="AG285">
            <v>-1439.2396566001958</v>
          </cell>
          <cell r="AH285">
            <v>-1281.6806902851813</v>
          </cell>
          <cell r="AI285">
            <v>-1107.815917904391</v>
          </cell>
          <cell r="AJ285">
            <v>-909.52963993932826</v>
          </cell>
          <cell r="AK285">
            <v>-695.4381175972062</v>
          </cell>
          <cell r="AL285" t="e">
            <v>#REF!</v>
          </cell>
          <cell r="AM285" t="e">
            <v>#REF!</v>
          </cell>
          <cell r="AN285" t="e">
            <v>#REF!</v>
          </cell>
          <cell r="AO285" t="e">
            <v>#REF!</v>
          </cell>
          <cell r="AP285" t="e">
            <v>#REF!</v>
          </cell>
        </row>
        <row r="286">
          <cell r="Z286">
            <v>26.462387727431235</v>
          </cell>
          <cell r="AA286">
            <v>50.227984703258812</v>
          </cell>
          <cell r="AB286">
            <v>80.909887040679052</v>
          </cell>
          <cell r="AC286">
            <v>120.36538887547215</v>
          </cell>
          <cell r="AD286">
            <v>162.99977172573028</v>
          </cell>
          <cell r="AE286">
            <v>208.49601346763018</v>
          </cell>
          <cell r="AF286">
            <v>-291.56255874533457</v>
          </cell>
          <cell r="AG286">
            <v>-268.59998220610299</v>
          </cell>
          <cell r="AH286">
            <v>-241.86590053634285</v>
          </cell>
          <cell r="AI286">
            <v>-210.86143634770414</v>
          </cell>
          <cell r="AJ286">
            <v>-175.6227272360772</v>
          </cell>
          <cell r="AK286">
            <v>-136.53087558390445</v>
          </cell>
          <cell r="AL286" t="e">
            <v>#REF!</v>
          </cell>
          <cell r="AM286" t="e">
            <v>#REF!</v>
          </cell>
          <cell r="AN286" t="e">
            <v>#REF!</v>
          </cell>
          <cell r="AO286" t="e">
            <v>#REF!</v>
          </cell>
          <cell r="AP286" t="e">
            <v>#REF!</v>
          </cell>
        </row>
        <row r="287">
          <cell r="Z287">
            <v>32.8462991980673</v>
          </cell>
          <cell r="AA287">
            <v>53.877568938997058</v>
          </cell>
          <cell r="AB287">
            <v>83.603648624701748</v>
          </cell>
          <cell r="AC287">
            <v>120.59947825421108</v>
          </cell>
          <cell r="AD287">
            <v>164.26904705714537</v>
          </cell>
          <cell r="AE287">
            <v>210.91425346679549</v>
          </cell>
          <cell r="AF287">
            <v>-203.64488491148052</v>
          </cell>
          <cell r="AG287">
            <v>-177.44695843176726</v>
          </cell>
          <cell r="AH287">
            <v>-149.94963322423393</v>
          </cell>
          <cell r="AI287">
            <v>-116.96753744783882</v>
          </cell>
          <cell r="AJ287">
            <v>-80.428196615652823</v>
          </cell>
          <cell r="AK287">
            <v>-43.444485251521471</v>
          </cell>
          <cell r="AL287" t="e">
            <v>#REF!</v>
          </cell>
          <cell r="AM287" t="e">
            <v>#REF!</v>
          </cell>
          <cell r="AN287" t="e">
            <v>#REF!</v>
          </cell>
          <cell r="AO287" t="e">
            <v>#REF!</v>
          </cell>
          <cell r="AP287" t="e">
            <v>#REF!</v>
          </cell>
        </row>
        <row r="288">
          <cell r="Z288">
            <v>-4.7898784245851687</v>
          </cell>
          <cell r="AA288">
            <v>-4.6029350772459452</v>
          </cell>
          <cell r="AB288">
            <v>3.47670755184879E-2</v>
          </cell>
          <cell r="AC288">
            <v>8.4455489891980164</v>
          </cell>
          <cell r="AD288">
            <v>27.000567937043627</v>
          </cell>
          <cell r="AE288">
            <v>47.787295001199936</v>
          </cell>
          <cell r="AF288">
            <v>-186.10357786598405</v>
          </cell>
          <cell r="AG288">
            <v>-169.06574808492047</v>
          </cell>
          <cell r="AH288">
            <v>-148.78670927593629</v>
          </cell>
          <cell r="AI288">
            <v>-126.27245416884017</v>
          </cell>
          <cell r="AJ288">
            <v>-101.92213451190447</v>
          </cell>
          <cell r="AK288">
            <v>-76.667174740452722</v>
          </cell>
          <cell r="AL288" t="e">
            <v>#REF!</v>
          </cell>
          <cell r="AM288" t="e">
            <v>#REF!</v>
          </cell>
          <cell r="AN288" t="e">
            <v>#REF!</v>
          </cell>
          <cell r="AO288" t="e">
            <v>#REF!</v>
          </cell>
          <cell r="AP288" t="e">
            <v>#REF!</v>
          </cell>
        </row>
        <row r="289">
          <cell r="Z289">
            <v>181.86496677408763</v>
          </cell>
          <cell r="AA289">
            <v>330.92709359302444</v>
          </cell>
          <cell r="AB289">
            <v>493.80126164716057</v>
          </cell>
          <cell r="AC289">
            <v>676.0112784479802</v>
          </cell>
          <cell r="AD289">
            <v>884.60118472790782</v>
          </cell>
          <cell r="AE289">
            <v>1103.8349568829608</v>
          </cell>
          <cell r="AF289">
            <v>-1188.8982614889162</v>
          </cell>
          <cell r="AG289">
            <v>-1061.5239741720195</v>
          </cell>
          <cell r="AH289">
            <v>-911.88636743718371</v>
          </cell>
          <cell r="AI289">
            <v>-749.31909106923433</v>
          </cell>
          <cell r="AJ289">
            <v>-579.91846537154447</v>
          </cell>
          <cell r="AK289">
            <v>-410.61351788251699</v>
          </cell>
          <cell r="AL289" t="e">
            <v>#REF!</v>
          </cell>
          <cell r="AM289" t="e">
            <v>#REF!</v>
          </cell>
          <cell r="AN289" t="e">
            <v>#REF!</v>
          </cell>
          <cell r="AO289" t="e">
            <v>#REF!</v>
          </cell>
          <cell r="AP289" t="e">
            <v>#REF!</v>
          </cell>
        </row>
        <row r="290">
          <cell r="Z290">
            <v>-13.230982165035044</v>
          </cell>
          <cell r="AA290">
            <v>-4.6286489514036475</v>
          </cell>
          <cell r="AB290">
            <v>8.8868199070507501</v>
          </cell>
          <cell r="AC290">
            <v>24.073783033586039</v>
          </cell>
          <cell r="AD290">
            <v>44.980698738606463</v>
          </cell>
          <cell r="AE290">
            <v>67.112887032513726</v>
          </cell>
          <cell r="AF290">
            <v>-193.19902723996196</v>
          </cell>
          <cell r="AG290">
            <v>-178.80828883277758</v>
          </cell>
          <cell r="AH290">
            <v>-161.32043330283338</v>
          </cell>
          <cell r="AI290">
            <v>-141.66335555130502</v>
          </cell>
          <cell r="AJ290">
            <v>-119.39183571586113</v>
          </cell>
          <cell r="AK290">
            <v>-94.584163584308385</v>
          </cell>
          <cell r="AL290" t="e">
            <v>#REF!</v>
          </cell>
          <cell r="AM290" t="e">
            <v>#REF!</v>
          </cell>
          <cell r="AN290" t="e">
            <v>#REF!</v>
          </cell>
          <cell r="AO290" t="e">
            <v>#REF!</v>
          </cell>
          <cell r="AP290" t="e">
            <v>#REF!</v>
          </cell>
        </row>
        <row r="291">
          <cell r="Z291">
            <v>191.78201716802278</v>
          </cell>
          <cell r="AA291">
            <v>401.26187324838725</v>
          </cell>
          <cell r="AB291">
            <v>632.30699935290977</v>
          </cell>
          <cell r="AC291">
            <v>870.67833263537545</v>
          </cell>
          <cell r="AD291">
            <v>1137.4432002761187</v>
          </cell>
          <cell r="AE291">
            <v>1427.8581702515046</v>
          </cell>
          <cell r="AF291">
            <v>-943.64929362109967</v>
          </cell>
          <cell r="AG291">
            <v>-830.73489153393609</v>
          </cell>
          <cell r="AH291">
            <v>-701.42726210981823</v>
          </cell>
          <cell r="AI291">
            <v>-562.79269129124987</v>
          </cell>
          <cell r="AJ291">
            <v>-422.13216213887392</v>
          </cell>
          <cell r="AK291">
            <v>-288.43902377424831</v>
          </cell>
          <cell r="AL291" t="e">
            <v>#REF!</v>
          </cell>
          <cell r="AM291" t="e">
            <v>#REF!</v>
          </cell>
          <cell r="AN291" t="e">
            <v>#REF!</v>
          </cell>
          <cell r="AO291" t="e">
            <v>#REF!</v>
          </cell>
          <cell r="AP291" t="e">
            <v>#REF!</v>
          </cell>
        </row>
        <row r="292">
          <cell r="Z292">
            <v>110.26607241334023</v>
          </cell>
          <cell r="AA292">
            <v>165.51016953266264</v>
          </cell>
          <cell r="AB292">
            <v>215.46833567435635</v>
          </cell>
          <cell r="AC292">
            <v>296.52261911941594</v>
          </cell>
          <cell r="AD292">
            <v>389.10348363799153</v>
          </cell>
          <cell r="AE292">
            <v>508.8938740870492</v>
          </cell>
          <cell r="AF292">
            <v>-667.95774046880103</v>
          </cell>
          <cell r="AG292">
            <v>-570.83811624053146</v>
          </cell>
          <cell r="AH292">
            <v>-461.16475719620928</v>
          </cell>
          <cell r="AI292">
            <v>-347.83401534763044</v>
          </cell>
          <cell r="AJ292">
            <v>-238.43306290269916</v>
          </cell>
          <cell r="AK292">
            <v>-140.08271905662914</v>
          </cell>
          <cell r="AL292" t="e">
            <v>#REF!</v>
          </cell>
          <cell r="AM292" t="e">
            <v>#REF!</v>
          </cell>
          <cell r="AN292" t="e">
            <v>#REF!</v>
          </cell>
          <cell r="AO292" t="e">
            <v>#REF!</v>
          </cell>
          <cell r="AP292" t="e">
            <v>#REF!</v>
          </cell>
        </row>
        <row r="293">
          <cell r="Z293">
            <v>223.82619542825682</v>
          </cell>
          <cell r="AA293">
            <v>379.38628649827479</v>
          </cell>
          <cell r="AB293">
            <v>533.31470986747513</v>
          </cell>
          <cell r="AC293">
            <v>709.60708570080487</v>
          </cell>
          <cell r="AD293">
            <v>912.80700246075435</v>
          </cell>
          <cell r="AE293">
            <v>1155.6838249536027</v>
          </cell>
          <cell r="AF293">
            <v>-1036.1840806466403</v>
          </cell>
          <cell r="AG293">
            <v>-911.83505285727881</v>
          </cell>
          <cell r="AH293">
            <v>-768.97454978119868</v>
          </cell>
          <cell r="AI293">
            <v>-614.20903960664805</v>
          </cell>
          <cell r="AJ293">
            <v>-454.78309125899267</v>
          </cell>
          <cell r="AK293">
            <v>-296.62699880100615</v>
          </cell>
          <cell r="AL293" t="e">
            <v>#REF!</v>
          </cell>
          <cell r="AM293" t="e">
            <v>#REF!</v>
          </cell>
          <cell r="AN293" t="e">
            <v>#REF!</v>
          </cell>
          <cell r="AO293" t="e">
            <v>#REF!</v>
          </cell>
          <cell r="AP293" t="e">
            <v>#REF!</v>
          </cell>
        </row>
        <row r="294">
          <cell r="Z294">
            <v>1032.479528891246</v>
          </cell>
          <cell r="AA294">
            <v>1499.4660979232035</v>
          </cell>
          <cell r="AB294">
            <v>1988.3668277658062</v>
          </cell>
          <cell r="AC294">
            <v>2567.610074708904</v>
          </cell>
          <cell r="AD294">
            <v>3164.9204977384534</v>
          </cell>
          <cell r="AE294">
            <v>3770.7152190030661</v>
          </cell>
          <cell r="AF294">
            <v>-1516.2234182850457</v>
          </cell>
          <cell r="AG294">
            <v>-1156.9168808155214</v>
          </cell>
          <cell r="AH294">
            <v>-780.47142368507195</v>
          </cell>
          <cell r="AI294">
            <v>-423.00793994394695</v>
          </cell>
          <cell r="AJ294">
            <v>-123.88570117059862</v>
          </cell>
          <cell r="AK294">
            <v>110.24192606439087</v>
          </cell>
          <cell r="AL294" t="e">
            <v>#REF!</v>
          </cell>
          <cell r="AM294" t="e">
            <v>#REF!</v>
          </cell>
          <cell r="AN294" t="e">
            <v>#REF!</v>
          </cell>
          <cell r="AO294" t="e">
            <v>#REF!</v>
          </cell>
          <cell r="AP294" t="e">
            <v>#REF!</v>
          </cell>
        </row>
        <row r="295">
          <cell r="Z295">
            <v>45.079794150043867</v>
          </cell>
          <cell r="AA295">
            <v>60.745873577401284</v>
          </cell>
          <cell r="AB295">
            <v>75.954268116543446</v>
          </cell>
          <cell r="AC295">
            <v>92.749727055062621</v>
          </cell>
          <cell r="AD295">
            <v>113.61950601986238</v>
          </cell>
          <cell r="AE295">
            <v>135.20257595692709</v>
          </cell>
          <cell r="AF295">
            <v>-65.153596689925578</v>
          </cell>
          <cell r="AG295">
            <v>-52.927954870733622</v>
          </cell>
          <cell r="AH295">
            <v>-39.736536365469753</v>
          </cell>
          <cell r="AI295">
            <v>-26.515654098364823</v>
          </cell>
          <cell r="AJ295">
            <v>-14.330142812801874</v>
          </cell>
          <cell r="AK295">
            <v>-3.9326447413962384</v>
          </cell>
          <cell r="AL295" t="e">
            <v>#REF!</v>
          </cell>
          <cell r="AM295" t="e">
            <v>#REF!</v>
          </cell>
          <cell r="AN295" t="e">
            <v>#REF!</v>
          </cell>
          <cell r="AO295" t="e">
            <v>#REF!</v>
          </cell>
          <cell r="AP295" t="e">
            <v>#REF!</v>
          </cell>
        </row>
        <row r="296">
          <cell r="Z296">
            <v>141.1039700367686</v>
          </cell>
          <cell r="AA296">
            <v>224.32321813420754</v>
          </cell>
          <cell r="AB296">
            <v>316.68404186367934</v>
          </cell>
          <cell r="AC296">
            <v>420.66922438207553</v>
          </cell>
          <cell r="AD296">
            <v>524.06330160383573</v>
          </cell>
          <cell r="AE296">
            <v>625.90708529566757</v>
          </cell>
          <cell r="AF296">
            <v>-347.65116559502542</v>
          </cell>
          <cell r="AG296">
            <v>-278.72992140657806</v>
          </cell>
          <cell r="AH296">
            <v>-207.00538987847568</v>
          </cell>
          <cell r="AI296">
            <v>-139.77515138200206</v>
          </cell>
          <cell r="AJ296">
            <v>-83.637104307170148</v>
          </cell>
          <cell r="AK296">
            <v>-42.492197962956467</v>
          </cell>
          <cell r="AL296" t="e">
            <v>#REF!</v>
          </cell>
          <cell r="AM296" t="e">
            <v>#REF!</v>
          </cell>
          <cell r="AN296" t="e">
            <v>#REF!</v>
          </cell>
          <cell r="AO296" t="e">
            <v>#REF!</v>
          </cell>
          <cell r="AP296" t="e">
            <v>#REF!</v>
          </cell>
        </row>
        <row r="297">
          <cell r="Z297">
            <v>15.738081247926175</v>
          </cell>
          <cell r="AA297">
            <v>55.549073985646999</v>
          </cell>
          <cell r="AB297">
            <v>97.999277887488347</v>
          </cell>
          <cell r="AC297">
            <v>148.70132727381525</v>
          </cell>
          <cell r="AD297">
            <v>200.89534858817944</v>
          </cell>
          <cell r="AE297">
            <v>262.6101153651075</v>
          </cell>
          <cell r="AF297">
            <v>-295.94209730880368</v>
          </cell>
          <cell r="AG297">
            <v>-264.02839725508068</v>
          </cell>
          <cell r="AH297">
            <v>-227.0864652966242</v>
          </cell>
          <cell r="AI297">
            <v>-186.92967911621503</v>
          </cell>
          <cell r="AJ297">
            <v>-145.0264421959476</v>
          </cell>
          <cell r="AK297">
            <v>-103.42562473036466</v>
          </cell>
          <cell r="AL297" t="e">
            <v>#REF!</v>
          </cell>
          <cell r="AM297" t="e">
            <v>#REF!</v>
          </cell>
          <cell r="AN297" t="e">
            <v>#REF!</v>
          </cell>
          <cell r="AO297" t="e">
            <v>#REF!</v>
          </cell>
          <cell r="AP297" t="e">
            <v>#REF!</v>
          </cell>
        </row>
        <row r="298">
          <cell r="Z298">
            <v>238.20816742245711</v>
          </cell>
          <cell r="AA298">
            <v>381.58711193132649</v>
          </cell>
          <cell r="AB298">
            <v>535.10052815683935</v>
          </cell>
          <cell r="AC298">
            <v>698.08824984871967</v>
          </cell>
          <cell r="AD298">
            <v>865.49722763434988</v>
          </cell>
          <cell r="AE298">
            <v>1036.3942266986121</v>
          </cell>
          <cell r="AF298">
            <v>-697.19802073107428</v>
          </cell>
          <cell r="AG298">
            <v>-592.66654975208451</v>
          </cell>
          <cell r="AH298">
            <v>-474.95424358126718</v>
          </cell>
          <cell r="AI298">
            <v>-355.23645895843163</v>
          </cell>
          <cell r="AJ298">
            <v>-240.62144617054767</v>
          </cell>
          <cell r="AK298">
            <v>-140.59624664673498</v>
          </cell>
          <cell r="AL298" t="e">
            <v>#REF!</v>
          </cell>
          <cell r="AM298" t="e">
            <v>#REF!</v>
          </cell>
          <cell r="AN298" t="e">
            <v>#REF!</v>
          </cell>
          <cell r="AO298" t="e">
            <v>#REF!</v>
          </cell>
          <cell r="AP298" t="e">
            <v>#REF!</v>
          </cell>
        </row>
        <row r="299">
          <cell r="Z299">
            <v>21.270022343339804</v>
          </cell>
          <cell r="AA299">
            <v>45.613014173641147</v>
          </cell>
          <cell r="AB299">
            <v>68.590731952127811</v>
          </cell>
          <cell r="AC299">
            <v>92.805841396198758</v>
          </cell>
          <cell r="AD299">
            <v>121.22697416483618</v>
          </cell>
          <cell r="AE299">
            <v>163.90988710853929</v>
          </cell>
          <cell r="AF299">
            <v>-180.31413895496021</v>
          </cell>
          <cell r="AG299">
            <v>-152.73480364476569</v>
          </cell>
          <cell r="AH299">
            <v>-120.5754569803249</v>
          </cell>
          <cell r="AI299">
            <v>-88.69173679715297</v>
          </cell>
          <cell r="AJ299">
            <v>-56.998384357601736</v>
          </cell>
          <cell r="AK299">
            <v>-28.437918261917048</v>
          </cell>
          <cell r="AL299" t="e">
            <v>#REF!</v>
          </cell>
          <cell r="AM299" t="e">
            <v>#REF!</v>
          </cell>
          <cell r="AN299" t="e">
            <v>#REF!</v>
          </cell>
          <cell r="AO299" t="e">
            <v>#REF!</v>
          </cell>
          <cell r="AP299" t="e">
            <v>#REF!</v>
          </cell>
        </row>
        <row r="305">
          <cell r="X305">
            <v>0.47882842736883524</v>
          </cell>
        </row>
        <row r="306">
          <cell r="X306">
            <v>1.990680034736596</v>
          </cell>
        </row>
        <row r="307">
          <cell r="X307">
            <v>7.8008447341311413</v>
          </cell>
        </row>
        <row r="308">
          <cell r="X308">
            <v>1.9709498469205404</v>
          </cell>
        </row>
        <row r="309">
          <cell r="X309">
            <v>0.27256702917581299</v>
          </cell>
        </row>
        <row r="310">
          <cell r="X310">
            <v>2.5559084912343706</v>
          </cell>
        </row>
        <row r="311">
          <cell r="X311">
            <v>3.0352589215630927</v>
          </cell>
        </row>
        <row r="312">
          <cell r="X312">
            <v>2.9631747768844696</v>
          </cell>
        </row>
        <row r="313">
          <cell r="X313">
            <v>3.0501431141168038</v>
          </cell>
        </row>
        <row r="314">
          <cell r="X314">
            <v>3.1724395660395981</v>
          </cell>
        </row>
        <row r="315">
          <cell r="X315">
            <v>4.2942158563236035</v>
          </cell>
        </row>
        <row r="316">
          <cell r="X316">
            <v>6.0602414813269059</v>
          </cell>
        </row>
        <row r="317">
          <cell r="X317">
            <v>4.5218919927725576</v>
          </cell>
        </row>
        <row r="318">
          <cell r="X318">
            <v>3.4680879074882145</v>
          </cell>
        </row>
        <row r="319">
          <cell r="X319">
            <v>5.824093989287964</v>
          </cell>
        </row>
        <row r="320">
          <cell r="X320">
            <v>2.6219865812864538</v>
          </cell>
        </row>
        <row r="321">
          <cell r="X321">
            <v>0.49666330878179943</v>
          </cell>
        </row>
        <row r="322">
          <cell r="X322">
            <v>32.61121292988657</v>
          </cell>
        </row>
        <row r="323">
          <cell r="X323">
            <v>7.2272592008065351</v>
          </cell>
        </row>
        <row r="324">
          <cell r="X324">
            <v>2.9415488738358175</v>
          </cell>
        </row>
        <row r="325">
          <cell r="X325">
            <v>0.74307864342814867</v>
          </cell>
        </row>
        <row r="326">
          <cell r="X326">
            <v>8.8850444441020642</v>
          </cell>
        </row>
        <row r="327">
          <cell r="X327">
            <v>2.4696259927089108</v>
          </cell>
        </row>
        <row r="335">
          <cell r="X335">
            <v>0.48840499591621195</v>
          </cell>
        </row>
        <row r="336">
          <cell r="X336">
            <v>2.0304936354313279</v>
          </cell>
        </row>
        <row r="337">
          <cell r="X337">
            <v>7.8008447341311413</v>
          </cell>
        </row>
        <row r="338">
          <cell r="X338">
            <v>2.0103688438589513</v>
          </cell>
        </row>
        <row r="339">
          <cell r="X339">
            <v>0.27801836975932925</v>
          </cell>
        </row>
        <row r="340">
          <cell r="X340">
            <v>2.607026661059058</v>
          </cell>
        </row>
        <row r="341">
          <cell r="X341">
            <v>3.0959640999943545</v>
          </cell>
        </row>
        <row r="342">
          <cell r="X342">
            <v>3.0224382724221592</v>
          </cell>
        </row>
        <row r="343">
          <cell r="X343">
            <v>3.1111459763991398</v>
          </cell>
        </row>
        <row r="344">
          <cell r="X344">
            <v>3.2358883573603903</v>
          </cell>
        </row>
        <row r="345">
          <cell r="X345">
            <v>4.3801001734500753</v>
          </cell>
        </row>
        <row r="346">
          <cell r="X346">
            <v>6.1814463109534445</v>
          </cell>
        </row>
        <row r="347">
          <cell r="X347">
            <v>4.6123298326280091</v>
          </cell>
        </row>
        <row r="348">
          <cell r="X348">
            <v>3.537449665637979</v>
          </cell>
        </row>
        <row r="349">
          <cell r="X349">
            <v>5.9405758690737231</v>
          </cell>
        </row>
        <row r="350">
          <cell r="X350">
            <v>2.6744263129121828</v>
          </cell>
        </row>
        <row r="351">
          <cell r="X351">
            <v>0.50659657495743537</v>
          </cell>
        </row>
        <row r="352">
          <cell r="X352">
            <v>33.263437188484303</v>
          </cell>
        </row>
        <row r="353">
          <cell r="X353">
            <v>7.3718043848226662</v>
          </cell>
        </row>
        <row r="354">
          <cell r="X354">
            <v>3.0003798513125339</v>
          </cell>
        </row>
        <row r="355">
          <cell r="X355">
            <v>0.7579402162967116</v>
          </cell>
        </row>
        <row r="356">
          <cell r="X356">
            <v>9.0627453329841057</v>
          </cell>
        </row>
        <row r="357">
          <cell r="X357">
            <v>2.5190185125630893</v>
          </cell>
        </row>
      </sheetData>
      <sheetData sheetId="2" refreshError="1"/>
      <sheetData sheetId="3" refreshError="1">
        <row r="2">
          <cell r="B2" t="str">
            <v>Выпуски</v>
          </cell>
        </row>
        <row r="3">
          <cell r="B3" t="str">
            <v>Годовые индексы изменения физического объема выпусков</v>
          </cell>
        </row>
        <row r="4">
          <cell r="B4" t="str">
            <v>Отраслевая структура выпусков по годам в прогнозируемом периоде</v>
          </cell>
        </row>
        <row r="5">
          <cell r="B5" t="str">
            <v xml:space="preserve">Объем отраслевых ресурсов отечественного производства </v>
          </cell>
        </row>
        <row r="6">
          <cell r="B6" t="str">
            <v xml:space="preserve">Динамика отраслевых ресурсов отечественного производства </v>
          </cell>
        </row>
        <row r="7">
          <cell r="B7" t="str">
            <v xml:space="preserve">Отраслевая структура ресурсов отечественного производства </v>
          </cell>
        </row>
        <row r="8">
          <cell r="B8" t="str">
            <v>Объем отраслевых ресурсов отечественного производства в конечном использовании</v>
          </cell>
        </row>
        <row r="9">
          <cell r="B9" t="str">
            <v>Динамика отраслевых ресурсов отечественного производства в конечном использовании</v>
          </cell>
        </row>
        <row r="10">
          <cell r="B10" t="str">
            <v>Отраслевая структура ресурсов отечественного производства в конечном использовании</v>
          </cell>
        </row>
        <row r="11">
          <cell r="B11" t="str">
            <v>Конечное потребление домашних хозяйств</v>
          </cell>
        </row>
        <row r="12">
          <cell r="B12" t="str">
            <v>Динамика конечного потребления домашних хозяйств</v>
          </cell>
        </row>
        <row r="13">
          <cell r="B13" t="str">
            <v>Отраслевая структура конечного потребления домашних хозяйств</v>
          </cell>
        </row>
        <row r="14">
          <cell r="B14" t="str">
            <v>Конечное потребление ОГУ</v>
          </cell>
        </row>
        <row r="15">
          <cell r="B15" t="str">
            <v>Динамика конечного потребления ОГУ</v>
          </cell>
        </row>
        <row r="16">
          <cell r="B16" t="str">
            <v>Отраслевая структура конечного потребления ОГУ</v>
          </cell>
        </row>
        <row r="17">
          <cell r="B17" t="str">
            <v>Изменение запасов материальных оборотных средств</v>
          </cell>
        </row>
        <row r="18">
          <cell r="B18" t="str">
            <v>Динамика изменения запасов материальных оборотных средств</v>
          </cell>
        </row>
        <row r="19">
          <cell r="B19" t="str">
            <v>Отраслевая структура изменения запасов материальных оборотных средств</v>
          </cell>
        </row>
        <row r="20">
          <cell r="B20" t="str">
            <v>Экспорт</v>
          </cell>
        </row>
        <row r="21">
          <cell r="B21" t="str">
            <v>Динамика экспорта</v>
          </cell>
        </row>
        <row r="22">
          <cell r="B22" t="str">
            <v>Отраслевая структура экспорта</v>
          </cell>
        </row>
        <row r="23">
          <cell r="B23" t="str">
            <v>Импорт</v>
          </cell>
        </row>
        <row r="24">
          <cell r="B24" t="str">
            <v>Динамика импорта</v>
          </cell>
        </row>
        <row r="25">
          <cell r="B25" t="str">
            <v>Отраслевая структура импорта</v>
          </cell>
        </row>
        <row r="26">
          <cell r="B26" t="str">
            <v>Сальдо</v>
          </cell>
        </row>
        <row r="27">
          <cell r="B27" t="str">
            <v>Динамика отраслевой потребности в инвестициях</v>
          </cell>
        </row>
        <row r="28">
          <cell r="B28" t="str">
            <v>Динамика основных фондов</v>
          </cell>
        </row>
        <row r="29">
          <cell r="B29" t="str">
            <v>Коэффициенты выбытия основных фондов</v>
          </cell>
        </row>
        <row r="30">
          <cell r="B30" t="str">
            <v>Коэффициенты обновления основных фондов</v>
          </cell>
        </row>
        <row r="31">
          <cell r="B31" t="str">
            <v>Динамика фондоотдачи</v>
          </cell>
        </row>
      </sheetData>
      <sheetData sheetId="4">
        <row r="4">
          <cell r="Y4">
            <v>1</v>
          </cell>
        </row>
      </sheetData>
      <sheetData sheetId="5">
        <row r="121">
          <cell r="CI121">
            <v>1199.7543236906586</v>
          </cell>
        </row>
      </sheetData>
      <sheetData sheetId="6">
        <row r="2">
          <cell r="B2" t="str">
            <v>Выпуски</v>
          </cell>
        </row>
      </sheetData>
      <sheetData sheetId="7">
        <row r="2">
          <cell r="B2" t="str">
            <v>Выпуски</v>
          </cell>
        </row>
      </sheetData>
      <sheetData sheetId="8">
        <row r="4">
          <cell r="Y4">
            <v>1</v>
          </cell>
        </row>
      </sheetData>
      <sheetData sheetId="9">
        <row r="121">
          <cell r="CI121">
            <v>1199.7543236906586</v>
          </cell>
        </row>
      </sheetData>
      <sheetData sheetId="10">
        <row r="7">
          <cell r="C7">
            <v>1</v>
          </cell>
        </row>
      </sheetData>
      <sheetData sheetId="11">
        <row r="4">
          <cell r="Y4">
            <v>1</v>
          </cell>
        </row>
      </sheetData>
      <sheetData sheetId="12">
        <row r="121">
          <cell r="CI121">
            <v>1199.7543236906586</v>
          </cell>
        </row>
      </sheetData>
      <sheetData sheetId="13">
        <row r="7">
          <cell r="C7">
            <v>1</v>
          </cell>
        </row>
      </sheetData>
      <sheetData sheetId="14">
        <row r="4">
          <cell r="Y4">
            <v>1</v>
          </cell>
        </row>
      </sheetData>
      <sheetData sheetId="15"/>
      <sheetData sheetId="16">
        <row r="121">
          <cell r="CI121">
            <v>1199.7543236906586</v>
          </cell>
        </row>
      </sheetData>
      <sheetData sheetId="17">
        <row r="4">
          <cell r="Y4">
            <v>1</v>
          </cell>
        </row>
      </sheetData>
      <sheetData sheetId="18"/>
      <sheetData sheetId="19">
        <row r="121">
          <cell r="CI121">
            <v>1199.7543236906586</v>
          </cell>
        </row>
      </sheetData>
      <sheetData sheetId="20">
        <row r="4">
          <cell r="Y4">
            <v>1</v>
          </cell>
        </row>
      </sheetData>
      <sheetData sheetId="21">
        <row r="2">
          <cell r="B2" t="str">
            <v>Выпуски</v>
          </cell>
        </row>
      </sheetData>
      <sheetData sheetId="22">
        <row r="121">
          <cell r="CI121">
            <v>1199.7543236906586</v>
          </cell>
        </row>
      </sheetData>
      <sheetData sheetId="23">
        <row r="4">
          <cell r="Y4">
            <v>1</v>
          </cell>
        </row>
      </sheetData>
      <sheetData sheetId="24">
        <row r="2">
          <cell r="B2" t="str">
            <v>Выпуски</v>
          </cell>
        </row>
      </sheetData>
      <sheetData sheetId="25">
        <row r="2">
          <cell r="B2" t="str">
            <v>Выпуски</v>
          </cell>
        </row>
      </sheetData>
      <sheetData sheetId="26">
        <row r="2">
          <cell r="B2" t="str">
            <v>Выпуски</v>
          </cell>
        </row>
      </sheetData>
      <sheetData sheetId="27">
        <row r="2">
          <cell r="B2" t="str">
            <v>Выпуски</v>
          </cell>
        </row>
      </sheetData>
      <sheetData sheetId="28">
        <row r="2">
          <cell r="B2" t="str">
            <v>Выпуски</v>
          </cell>
        </row>
      </sheetData>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КЛ 2020"/>
      <sheetName val="ТП и ШРС"/>
      <sheetName val="Тр-ры"/>
      <sheetName val="Оборудование"/>
      <sheetName val="Другие"/>
      <sheetName val="Списки"/>
    </sheetNames>
    <sheetDataSet>
      <sheetData sheetId="0" refreshError="1"/>
      <sheetData sheetId="1" refreshError="1"/>
      <sheetData sheetId="2" refreshError="1"/>
      <sheetData sheetId="3" refreshError="1"/>
      <sheetData sheetId="4" refreshError="1"/>
      <sheetData sheetId="5">
        <row r="2">
          <cell r="B2" t="str">
            <v>Тех. присоед.</v>
          </cell>
          <cell r="D2">
            <v>1</v>
          </cell>
        </row>
        <row r="3">
          <cell r="B3" t="str">
            <v>Покупка</v>
          </cell>
          <cell r="D3">
            <v>2</v>
          </cell>
        </row>
        <row r="4">
          <cell r="B4" t="str">
            <v>Тех. обслуж.</v>
          </cell>
          <cell r="D4">
            <v>3</v>
          </cell>
        </row>
        <row r="5">
          <cell r="B5" t="str">
            <v>Инвест.пр.</v>
          </cell>
          <cell r="D5">
            <v>4</v>
          </cell>
        </row>
        <row r="6">
          <cell r="B6" t="str">
            <v>Кап. ремонт</v>
          </cell>
          <cell r="D6">
            <v>5</v>
          </cell>
        </row>
        <row r="7">
          <cell r="D7">
            <v>6</v>
          </cell>
        </row>
        <row r="8">
          <cell r="D8">
            <v>7</v>
          </cell>
        </row>
        <row r="9">
          <cell r="D9">
            <v>8</v>
          </cell>
        </row>
        <row r="10">
          <cell r="D10">
            <v>9</v>
          </cell>
        </row>
        <row r="11">
          <cell r="D11">
            <v>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99"/>
      <sheetName val="2002(v2)"/>
      <sheetName val="2004(2,3)"/>
      <sheetName val="2009(2,3) (2)"/>
      <sheetName val="Печ40"/>
      <sheetName val="2002-03(2,3)"/>
      <sheetName val="I"/>
      <sheetName val="2002_v2_"/>
      <sheetName val="Гр5(о)"/>
      <sheetName val="Управление"/>
      <sheetName val="2009(2,3)_(2)"/>
      <sheetName val="Оценка DCF"/>
      <sheetName val="GKN (2)"/>
      <sheetName val="ПЕРЕЧЕНЬ"/>
      <sheetName val="Программа"/>
      <sheetName val="Лист2"/>
      <sheetName val="Предпр.-взвеш. оценка"/>
      <sheetName val="база_свод"/>
      <sheetName val="Сдача "/>
      <sheetName val="расход"/>
      <sheetName val="Док+Исх"/>
      <sheetName val="Inputs"/>
      <sheetName val="16"/>
      <sheetName val="17"/>
      <sheetName val="4"/>
      <sheetName val="5"/>
      <sheetName val="Ф-1 (для АО-энерго)"/>
      <sheetName val="Ф-2 (для АО-энерго)"/>
      <sheetName val="перекрестка"/>
      <sheetName val="свод"/>
      <sheetName val="17.1"/>
      <sheetName val="24"/>
      <sheetName val="25"/>
      <sheetName val="Справочники"/>
      <sheetName val="Регионы"/>
      <sheetName val="Исходные"/>
      <sheetName val="пл. 2001 цехов и УГС"/>
      <sheetName val="2002(v1)"/>
      <sheetName val="Списки"/>
      <sheetName val="Contents"/>
      <sheetName val="Настройки"/>
      <sheetName val="АА"/>
      <sheetName val="Содержание"/>
      <sheetName val="Налоги+Амортиз"/>
      <sheetName val="Энергия на СН"/>
      <sheetName val="НФИк"/>
      <sheetName val="Оценка_DCF"/>
      <sheetName val="GKN_(2)"/>
      <sheetName val="Нормы"/>
      <sheetName val="Пески сводный реестр"/>
      <sheetName val="Т-18-Инвестиции"/>
      <sheetName val="Морские поставки"/>
      <sheetName val="прим"/>
      <sheetName val="данные производственные"/>
      <sheetName val="данные капвложения"/>
      <sheetName val="данные стоимостные"/>
      <sheetName val="данные себестоимость"/>
      <sheetName val="0.Настройка"/>
      <sheetName val="Медслужба"/>
      <sheetName val="РМУ"/>
      <sheetName val="УКиСР"/>
      <sheetName val="приб. от экспорт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 лист"/>
      <sheetName val="прил1, 2"/>
      <sheetName val="тарифы к раскрытию на 2024"/>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6"/>
  <sheetViews>
    <sheetView tabSelected="1" workbookViewId="0">
      <selection activeCell="J9" sqref="J9"/>
    </sheetView>
  </sheetViews>
  <sheetFormatPr defaultRowHeight="15" x14ac:dyDescent="0.25"/>
  <cols>
    <col min="1" max="1" width="7" style="158" customWidth="1"/>
    <col min="2" max="2" width="44.42578125" style="158" customWidth="1"/>
    <col min="3" max="6" width="19.42578125" style="158" customWidth="1"/>
    <col min="7" max="16384" width="9.140625" style="158"/>
  </cols>
  <sheetData>
    <row r="1" spans="1:6" ht="18.75" x14ac:dyDescent="0.3">
      <c r="A1" s="155"/>
      <c r="B1" s="156"/>
      <c r="C1" s="155"/>
      <c r="D1" s="157"/>
      <c r="E1" s="157"/>
      <c r="F1" s="157"/>
    </row>
    <row r="2" spans="1:6" ht="18.75" x14ac:dyDescent="0.3">
      <c r="A2" s="155"/>
      <c r="B2" s="156"/>
      <c r="C2" s="155"/>
      <c r="D2" s="157"/>
      <c r="E2" s="157"/>
      <c r="F2" s="157"/>
    </row>
    <row r="3" spans="1:6" ht="18.75" x14ac:dyDescent="0.3">
      <c r="A3" s="155"/>
      <c r="B3" s="156"/>
      <c r="C3" s="155"/>
      <c r="D3" s="157"/>
      <c r="E3" s="157"/>
      <c r="F3" s="157"/>
    </row>
    <row r="4" spans="1:6" ht="18.75" x14ac:dyDescent="0.3">
      <c r="A4" s="155"/>
      <c r="B4" s="156"/>
      <c r="C4" s="155"/>
      <c r="D4" s="157"/>
      <c r="E4" s="157"/>
      <c r="F4" s="157"/>
    </row>
    <row r="5" spans="1:6" ht="18.75" x14ac:dyDescent="0.3">
      <c r="A5" s="159"/>
      <c r="B5" s="159"/>
      <c r="C5" s="159"/>
      <c r="D5" s="159"/>
      <c r="E5" s="159"/>
      <c r="F5" s="159"/>
    </row>
    <row r="6" spans="1:6" ht="45" customHeight="1" x14ac:dyDescent="0.3">
      <c r="A6" s="160" t="s">
        <v>182</v>
      </c>
      <c r="B6" s="160"/>
      <c r="C6" s="160"/>
      <c r="D6" s="160"/>
      <c r="E6" s="160"/>
      <c r="F6" s="160"/>
    </row>
    <row r="7" spans="1:6" ht="45" customHeight="1" x14ac:dyDescent="0.3">
      <c r="A7" s="160" t="s">
        <v>183</v>
      </c>
      <c r="B7" s="160"/>
      <c r="C7" s="160"/>
      <c r="D7" s="160"/>
      <c r="E7" s="160"/>
      <c r="F7" s="160"/>
    </row>
    <row r="8" spans="1:6" ht="18.75" x14ac:dyDescent="0.3">
      <c r="A8" s="159" t="s">
        <v>184</v>
      </c>
      <c r="B8" s="159"/>
      <c r="C8" s="159"/>
      <c r="D8" s="159"/>
      <c r="E8" s="159"/>
      <c r="F8" s="159"/>
    </row>
    <row r="9" spans="1:6" x14ac:dyDescent="0.25">
      <c r="A9" s="161" t="s">
        <v>185</v>
      </c>
      <c r="B9" s="161"/>
      <c r="C9" s="161"/>
      <c r="D9" s="161"/>
      <c r="E9" s="161"/>
      <c r="F9" s="161"/>
    </row>
    <row r="10" spans="1:6" ht="42.75" customHeight="1" x14ac:dyDescent="0.3">
      <c r="A10" s="162" t="s">
        <v>186</v>
      </c>
      <c r="B10" s="162"/>
      <c r="C10" s="162"/>
      <c r="D10" s="162"/>
      <c r="E10" s="162"/>
      <c r="F10" s="162"/>
    </row>
    <row r="11" spans="1:6" x14ac:dyDescent="0.25">
      <c r="A11" s="163" t="s">
        <v>187</v>
      </c>
      <c r="B11" s="163"/>
      <c r="C11" s="163"/>
      <c r="D11" s="163"/>
      <c r="E11" s="163"/>
      <c r="F11" s="163"/>
    </row>
    <row r="12" spans="1:6" ht="42.75" customHeight="1" x14ac:dyDescent="0.3">
      <c r="A12" s="162" t="s">
        <v>167</v>
      </c>
      <c r="B12" s="162"/>
      <c r="C12" s="162"/>
      <c r="D12" s="162"/>
      <c r="E12" s="162"/>
      <c r="F12" s="162"/>
    </row>
    <row r="14" spans="1:6" ht="18.75" x14ac:dyDescent="0.3">
      <c r="A14" s="164"/>
      <c r="B14" s="164"/>
      <c r="C14" s="164"/>
      <c r="D14" s="164"/>
      <c r="E14" s="164"/>
      <c r="F14" s="164"/>
    </row>
    <row r="15" spans="1:6" ht="18.75" x14ac:dyDescent="0.3">
      <c r="A15" s="164"/>
      <c r="B15" s="164"/>
      <c r="C15" s="164"/>
      <c r="D15" s="164"/>
      <c r="E15" s="164"/>
      <c r="F15" s="164"/>
    </row>
    <row r="16" spans="1:6" ht="18.75" x14ac:dyDescent="0.3">
      <c r="A16" s="164"/>
      <c r="B16" s="164"/>
      <c r="C16" s="164"/>
      <c r="D16" s="164"/>
      <c r="E16" s="164"/>
      <c r="F16" s="164"/>
    </row>
  </sheetData>
  <mergeCells count="8">
    <mergeCell ref="A11:F11"/>
    <mergeCell ref="A12:F12"/>
    <mergeCell ref="A5:F5"/>
    <mergeCell ref="A6:F6"/>
    <mergeCell ref="A7:F7"/>
    <mergeCell ref="A8:F8"/>
    <mergeCell ref="A9:F9"/>
    <mergeCell ref="A10:F1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00B050"/>
  </sheetPr>
  <dimension ref="A1:F71"/>
  <sheetViews>
    <sheetView view="pageBreakPreview" topLeftCell="A10" zoomScale="60" zoomScaleNormal="68" workbookViewId="0">
      <selection activeCell="I37" sqref="I37"/>
    </sheetView>
  </sheetViews>
  <sheetFormatPr defaultColWidth="23.28515625" defaultRowHeight="18.75" x14ac:dyDescent="0.3"/>
  <cols>
    <col min="1" max="1" width="12.85546875" style="71" customWidth="1"/>
    <col min="2" max="2" width="55.7109375" style="72" customWidth="1"/>
    <col min="3" max="3" width="23.28515625" style="73"/>
    <col min="4" max="6" width="23.28515625" style="6"/>
    <col min="7" max="16384" width="23.28515625" style="7"/>
  </cols>
  <sheetData>
    <row r="1" spans="1:6" x14ac:dyDescent="0.3">
      <c r="E1" s="74" t="s">
        <v>70</v>
      </c>
    </row>
    <row r="2" spans="1:6" x14ac:dyDescent="0.3">
      <c r="E2" s="74" t="s">
        <v>71</v>
      </c>
    </row>
    <row r="3" spans="1:6" x14ac:dyDescent="0.3">
      <c r="E3" s="74" t="s">
        <v>72</v>
      </c>
    </row>
    <row r="4" spans="1:6" x14ac:dyDescent="0.3">
      <c r="E4" s="74" t="s">
        <v>73</v>
      </c>
    </row>
    <row r="6" spans="1:6" x14ac:dyDescent="0.3">
      <c r="A6" s="137" t="s">
        <v>74</v>
      </c>
      <c r="B6" s="137"/>
      <c r="C6" s="137"/>
      <c r="D6" s="137"/>
      <c r="E6" s="137"/>
      <c r="F6" s="137"/>
    </row>
    <row r="8" spans="1:6" x14ac:dyDescent="0.3">
      <c r="A8" s="71" t="s">
        <v>75</v>
      </c>
      <c r="C8" s="71" t="s">
        <v>168</v>
      </c>
    </row>
    <row r="10" spans="1:6" x14ac:dyDescent="0.3">
      <c r="A10" s="71" t="s">
        <v>76</v>
      </c>
      <c r="C10" s="71" t="s">
        <v>167</v>
      </c>
    </row>
    <row r="12" spans="1:6" x14ac:dyDescent="0.3">
      <c r="A12" s="71" t="s">
        <v>77</v>
      </c>
      <c r="C12" s="71" t="s">
        <v>78</v>
      </c>
    </row>
    <row r="14" spans="1:6" x14ac:dyDescent="0.3">
      <c r="A14" s="71" t="s">
        <v>79</v>
      </c>
      <c r="C14" s="71" t="s">
        <v>80</v>
      </c>
    </row>
    <row r="16" spans="1:6" x14ac:dyDescent="0.3">
      <c r="A16" s="71" t="s">
        <v>81</v>
      </c>
      <c r="C16" s="72">
        <v>6454006283</v>
      </c>
    </row>
    <row r="18" spans="1:5" x14ac:dyDescent="0.3">
      <c r="A18" s="71" t="s">
        <v>82</v>
      </c>
      <c r="C18" s="72">
        <v>644750001</v>
      </c>
    </row>
    <row r="20" spans="1:5" x14ac:dyDescent="0.3">
      <c r="A20" s="71" t="s">
        <v>83</v>
      </c>
      <c r="C20" s="71" t="s">
        <v>174</v>
      </c>
    </row>
    <row r="22" spans="1:5" x14ac:dyDescent="0.3">
      <c r="A22" s="71" t="s">
        <v>84</v>
      </c>
      <c r="C22" t="s">
        <v>144</v>
      </c>
    </row>
    <row r="24" spans="1:5" x14ac:dyDescent="0.3">
      <c r="A24" s="71" t="s">
        <v>85</v>
      </c>
      <c r="C24" s="71" t="s">
        <v>86</v>
      </c>
    </row>
    <row r="26" spans="1:5" x14ac:dyDescent="0.3">
      <c r="A26" s="71" t="s">
        <v>87</v>
      </c>
      <c r="C26" s="71" t="s">
        <v>145</v>
      </c>
    </row>
    <row r="27" spans="1:5" x14ac:dyDescent="0.3">
      <c r="E27" s="74" t="s">
        <v>88</v>
      </c>
    </row>
    <row r="28" spans="1:5" x14ac:dyDescent="0.3">
      <c r="E28" s="74" t="s">
        <v>71</v>
      </c>
    </row>
    <row r="29" spans="1:5" x14ac:dyDescent="0.3">
      <c r="E29" s="74" t="s">
        <v>72</v>
      </c>
    </row>
    <row r="30" spans="1:5" x14ac:dyDescent="0.3">
      <c r="E30" s="74" t="s">
        <v>73</v>
      </c>
    </row>
    <row r="34" spans="1:6" ht="54.75" customHeight="1" x14ac:dyDescent="0.3">
      <c r="A34" s="138" t="s">
        <v>146</v>
      </c>
      <c r="B34" s="138"/>
      <c r="C34" s="138"/>
      <c r="D34" s="138"/>
      <c r="E34" s="138"/>
      <c r="F34" s="138"/>
    </row>
    <row r="36" spans="1:6" s="77" customFormat="1" ht="103.5" customHeight="1" x14ac:dyDescent="0.25">
      <c r="A36" s="75" t="s">
        <v>89</v>
      </c>
      <c r="B36" s="76" t="s">
        <v>7</v>
      </c>
      <c r="C36" s="76" t="s">
        <v>15</v>
      </c>
      <c r="D36" s="76" t="s">
        <v>179</v>
      </c>
      <c r="E36" s="76" t="s">
        <v>180</v>
      </c>
      <c r="F36" s="76" t="s">
        <v>181</v>
      </c>
    </row>
    <row r="37" spans="1:6" x14ac:dyDescent="0.3">
      <c r="A37" s="78">
        <v>1</v>
      </c>
      <c r="B37" s="79" t="s">
        <v>90</v>
      </c>
      <c r="C37" s="80"/>
      <c r="D37" s="81"/>
      <c r="E37" s="81"/>
      <c r="F37" s="82"/>
    </row>
    <row r="38" spans="1:6" x14ac:dyDescent="0.3">
      <c r="A38" s="83" t="s">
        <v>0</v>
      </c>
      <c r="B38" s="84" t="s">
        <v>91</v>
      </c>
      <c r="C38" s="85" t="s">
        <v>92</v>
      </c>
      <c r="D38" s="86">
        <v>4522318</v>
      </c>
      <c r="E38" s="86">
        <v>1965579.4132702218</v>
      </c>
      <c r="F38" s="86">
        <v>2050099.3280408413</v>
      </c>
    </row>
    <row r="39" spans="1:6" x14ac:dyDescent="0.3">
      <c r="A39" s="83" t="s">
        <v>2</v>
      </c>
      <c r="B39" s="84" t="s">
        <v>93</v>
      </c>
      <c r="C39" s="85" t="s">
        <v>92</v>
      </c>
      <c r="D39" s="86">
        <v>58861</v>
      </c>
      <c r="E39" s="86">
        <v>18384.682059737905</v>
      </c>
      <c r="F39" s="86">
        <v>62339.785516602657</v>
      </c>
    </row>
    <row r="40" spans="1:6" ht="37.5" x14ac:dyDescent="0.3">
      <c r="A40" s="83" t="s">
        <v>3</v>
      </c>
      <c r="B40" s="87" t="s">
        <v>94</v>
      </c>
      <c r="C40" s="85" t="s">
        <v>92</v>
      </c>
      <c r="D40" s="86">
        <v>262277.93605000002</v>
      </c>
      <c r="E40" s="86">
        <v>238234.8</v>
      </c>
      <c r="F40" s="86">
        <v>442296.97917540791</v>
      </c>
    </row>
    <row r="41" spans="1:6" x14ac:dyDescent="0.3">
      <c r="A41" s="83" t="s">
        <v>6</v>
      </c>
      <c r="B41" s="84" t="s">
        <v>95</v>
      </c>
      <c r="C41" s="85" t="s">
        <v>92</v>
      </c>
      <c r="D41" s="86">
        <v>-81948.273950000003</v>
      </c>
      <c r="E41" s="86">
        <v>0</v>
      </c>
      <c r="F41" s="86">
        <v>0</v>
      </c>
    </row>
    <row r="42" spans="1:6" x14ac:dyDescent="0.3">
      <c r="A42" s="78">
        <v>2</v>
      </c>
      <c r="B42" s="79" t="s">
        <v>96</v>
      </c>
      <c r="C42" s="88"/>
      <c r="D42" s="89"/>
      <c r="E42" s="89"/>
      <c r="F42" s="90"/>
    </row>
    <row r="43" spans="1:6" ht="97.5" customHeight="1" x14ac:dyDescent="0.3">
      <c r="A43" s="83" t="s">
        <v>69</v>
      </c>
      <c r="B43" s="87" t="s">
        <v>97</v>
      </c>
      <c r="C43" s="85" t="s">
        <v>98</v>
      </c>
      <c r="D43" s="86">
        <v>1.3015670282364045</v>
      </c>
      <c r="E43" s="86">
        <v>0.93533143131319696</v>
      </c>
      <c r="F43" s="86">
        <v>3.0408178113095188</v>
      </c>
    </row>
    <row r="44" spans="1:6" x14ac:dyDescent="0.3">
      <c r="A44" s="78">
        <v>3</v>
      </c>
      <c r="B44" s="79" t="s">
        <v>99</v>
      </c>
      <c r="C44" s="88"/>
      <c r="D44" s="89"/>
      <c r="E44" s="89"/>
      <c r="F44" s="90"/>
    </row>
    <row r="45" spans="1:6" ht="57.75" customHeight="1" x14ac:dyDescent="0.3">
      <c r="A45" s="83" t="s">
        <v>16</v>
      </c>
      <c r="B45" s="87" t="s">
        <v>100</v>
      </c>
      <c r="C45" s="85" t="s">
        <v>101</v>
      </c>
      <c r="D45" s="86"/>
      <c r="E45" s="86"/>
      <c r="F45" s="86"/>
    </row>
    <row r="46" spans="1:6" ht="60" customHeight="1" x14ac:dyDescent="0.3">
      <c r="A46" s="83" t="s">
        <v>102</v>
      </c>
      <c r="B46" s="87" t="s">
        <v>103</v>
      </c>
      <c r="C46" s="85" t="s">
        <v>104</v>
      </c>
      <c r="D46" s="86"/>
      <c r="E46" s="86"/>
      <c r="F46" s="86"/>
    </row>
    <row r="47" spans="1:6" x14ac:dyDescent="0.3">
      <c r="A47" s="83" t="s">
        <v>105</v>
      </c>
      <c r="B47" s="87" t="s">
        <v>106</v>
      </c>
      <c r="C47" s="85" t="s">
        <v>101</v>
      </c>
      <c r="D47" s="86">
        <v>221.13130000000001</v>
      </c>
      <c r="E47" s="86">
        <v>235.2439</v>
      </c>
      <c r="F47" s="86">
        <v>218.36199999999999</v>
      </c>
    </row>
    <row r="48" spans="1:6" ht="37.5" x14ac:dyDescent="0.3">
      <c r="A48" s="83" t="s">
        <v>107</v>
      </c>
      <c r="B48" s="87" t="s">
        <v>108</v>
      </c>
      <c r="C48" s="85" t="s">
        <v>109</v>
      </c>
      <c r="D48" s="86">
        <v>1533.6031</v>
      </c>
      <c r="E48" s="86">
        <v>1593.0758000000001</v>
      </c>
      <c r="F48" s="86">
        <v>1616.5795000000001</v>
      </c>
    </row>
    <row r="49" spans="1:6" ht="77.25" customHeight="1" x14ac:dyDescent="0.3">
      <c r="A49" s="83" t="s">
        <v>110</v>
      </c>
      <c r="B49" s="87" t="s">
        <v>111</v>
      </c>
      <c r="C49" s="85" t="s">
        <v>112</v>
      </c>
      <c r="D49" s="86">
        <v>841.88</v>
      </c>
      <c r="E49" s="86">
        <v>0</v>
      </c>
      <c r="F49" s="86">
        <v>0</v>
      </c>
    </row>
    <row r="50" spans="1:6" ht="82.5" customHeight="1" x14ac:dyDescent="0.3">
      <c r="A50" s="83" t="s">
        <v>113</v>
      </c>
      <c r="B50" s="87" t="s">
        <v>169</v>
      </c>
      <c r="C50" s="85" t="s">
        <v>98</v>
      </c>
      <c r="D50" s="92">
        <v>14.36</v>
      </c>
      <c r="E50" s="92">
        <v>14.19</v>
      </c>
      <c r="F50" s="92">
        <v>14.19</v>
      </c>
    </row>
    <row r="51" spans="1:6" ht="131.25" x14ac:dyDescent="0.3">
      <c r="A51" s="83" t="s">
        <v>114</v>
      </c>
      <c r="B51" s="87" t="s">
        <v>115</v>
      </c>
      <c r="C51" s="85"/>
      <c r="D51" s="92" t="s">
        <v>175</v>
      </c>
      <c r="E51" s="92" t="s">
        <v>175</v>
      </c>
      <c r="F51" s="92" t="s">
        <v>175</v>
      </c>
    </row>
    <row r="52" spans="1:6" ht="101.25" customHeight="1" x14ac:dyDescent="0.3">
      <c r="A52" s="83" t="s">
        <v>116</v>
      </c>
      <c r="B52" s="87" t="s">
        <v>117</v>
      </c>
      <c r="C52" s="85" t="s">
        <v>104</v>
      </c>
      <c r="D52" s="86"/>
      <c r="E52" s="86"/>
      <c r="F52" s="86"/>
    </row>
    <row r="53" spans="1:6" x14ac:dyDescent="0.3">
      <c r="A53" s="78">
        <v>4</v>
      </c>
      <c r="B53" s="79" t="s">
        <v>118</v>
      </c>
      <c r="C53" s="88"/>
      <c r="D53" s="89"/>
      <c r="E53" s="89"/>
      <c r="F53" s="90"/>
    </row>
    <row r="54" spans="1:6" ht="78.75" customHeight="1" x14ac:dyDescent="0.3">
      <c r="A54" s="83" t="s">
        <v>119</v>
      </c>
      <c r="B54" s="87" t="s">
        <v>170</v>
      </c>
      <c r="C54" s="85" t="s">
        <v>92</v>
      </c>
      <c r="D54" s="86">
        <v>488098.81487999996</v>
      </c>
      <c r="E54" s="86">
        <v>506497.92472772714</v>
      </c>
      <c r="F54" s="86">
        <v>505888.19502386899</v>
      </c>
    </row>
    <row r="55" spans="1:6" x14ac:dyDescent="0.3">
      <c r="A55" s="83"/>
      <c r="B55" s="84" t="s">
        <v>8</v>
      </c>
      <c r="C55" s="85"/>
      <c r="D55" s="86"/>
      <c r="E55" s="86"/>
      <c r="F55" s="86"/>
    </row>
    <row r="56" spans="1:6" x14ac:dyDescent="0.3">
      <c r="A56" s="83"/>
      <c r="B56" s="84" t="s">
        <v>120</v>
      </c>
      <c r="C56" s="85"/>
      <c r="D56" s="86">
        <v>266058.14</v>
      </c>
      <c r="E56" s="86">
        <v>284891.10402621428</v>
      </c>
      <c r="F56" s="86">
        <v>284548.14691520861</v>
      </c>
    </row>
    <row r="57" spans="1:6" x14ac:dyDescent="0.3">
      <c r="A57" s="83"/>
      <c r="B57" s="84" t="s">
        <v>121</v>
      </c>
      <c r="C57" s="85"/>
      <c r="D57" s="86">
        <v>128307.45703000001</v>
      </c>
      <c r="E57" s="86">
        <v>109335.68771425108</v>
      </c>
      <c r="F57" s="86">
        <v>109204.06741772947</v>
      </c>
    </row>
    <row r="58" spans="1:6" x14ac:dyDescent="0.3">
      <c r="A58" s="83"/>
      <c r="B58" s="84" t="s">
        <v>122</v>
      </c>
      <c r="C58" s="85"/>
      <c r="D58" s="86">
        <v>53547.6</v>
      </c>
      <c r="E58" s="86">
        <v>71706.308480485008</v>
      </c>
      <c r="F58" s="86">
        <v>71619.987117515775</v>
      </c>
    </row>
    <row r="59" spans="1:6" ht="56.25" x14ac:dyDescent="0.3">
      <c r="A59" s="83" t="s">
        <v>123</v>
      </c>
      <c r="B59" s="87" t="s">
        <v>124</v>
      </c>
      <c r="C59" s="85" t="s">
        <v>92</v>
      </c>
      <c r="D59" s="86">
        <v>439750.47340999998</v>
      </c>
      <c r="E59" s="86">
        <v>168585.6738447744</v>
      </c>
      <c r="F59" s="86">
        <v>407849.03555171972</v>
      </c>
    </row>
    <row r="60" spans="1:6" ht="37.5" x14ac:dyDescent="0.3">
      <c r="A60" s="83" t="s">
        <v>125</v>
      </c>
      <c r="B60" s="87" t="s">
        <v>126</v>
      </c>
      <c r="C60" s="85" t="s">
        <v>92</v>
      </c>
      <c r="D60" s="86">
        <v>99387.88</v>
      </c>
      <c r="E60" s="86">
        <v>37578.910000000003</v>
      </c>
      <c r="F60" s="86">
        <v>132429.47</v>
      </c>
    </row>
    <row r="61" spans="1:6" ht="37.5" x14ac:dyDescent="0.3">
      <c r="A61" s="83" t="s">
        <v>127</v>
      </c>
      <c r="B61" s="87" t="s">
        <v>128</v>
      </c>
      <c r="C61" s="85" t="s">
        <v>92</v>
      </c>
      <c r="D61" s="86">
        <v>225728.59</v>
      </c>
      <c r="E61" s="86">
        <v>216131.66</v>
      </c>
      <c r="F61" s="86">
        <v>253266.74</v>
      </c>
    </row>
    <row r="62" spans="1:6" ht="132.75" customHeight="1" x14ac:dyDescent="0.3">
      <c r="A62" s="83" t="s">
        <v>129</v>
      </c>
      <c r="B62" s="87" t="s">
        <v>130</v>
      </c>
      <c r="C62" s="85"/>
      <c r="D62" s="92" t="s">
        <v>175</v>
      </c>
      <c r="E62" s="92" t="s">
        <v>175</v>
      </c>
      <c r="F62" s="92" t="s">
        <v>175</v>
      </c>
    </row>
    <row r="63" spans="1:6" x14ac:dyDescent="0.3">
      <c r="A63" s="83"/>
      <c r="B63" s="84" t="s">
        <v>17</v>
      </c>
      <c r="C63" s="85"/>
      <c r="D63" s="86"/>
      <c r="E63" s="86"/>
      <c r="F63" s="86"/>
    </row>
    <row r="64" spans="1:6" x14ac:dyDescent="0.3">
      <c r="A64" s="83" t="s">
        <v>171</v>
      </c>
      <c r="B64" s="87" t="s">
        <v>5</v>
      </c>
      <c r="C64" s="85" t="s">
        <v>131</v>
      </c>
      <c r="D64" s="86">
        <v>40468.47</v>
      </c>
      <c r="E64" s="86">
        <v>42875.44</v>
      </c>
      <c r="F64" s="86">
        <v>42688.92</v>
      </c>
    </row>
    <row r="65" spans="1:6" ht="37.5" x14ac:dyDescent="0.3">
      <c r="A65" s="83" t="s">
        <v>172</v>
      </c>
      <c r="B65" s="87" t="s">
        <v>173</v>
      </c>
      <c r="C65" s="93" t="s">
        <v>132</v>
      </c>
      <c r="D65" s="86">
        <v>12.06121246689089</v>
      </c>
      <c r="E65" s="86">
        <v>11.813241443766573</v>
      </c>
      <c r="F65" s="86">
        <v>11.850573755997317</v>
      </c>
    </row>
    <row r="66" spans="1:6" x14ac:dyDescent="0.3">
      <c r="A66" s="78">
        <v>5</v>
      </c>
      <c r="B66" s="79" t="s">
        <v>133</v>
      </c>
      <c r="C66" s="88"/>
      <c r="D66" s="89"/>
      <c r="E66" s="89"/>
      <c r="F66" s="90"/>
    </row>
    <row r="67" spans="1:6" x14ac:dyDescent="0.3">
      <c r="A67" s="83" t="s">
        <v>134</v>
      </c>
      <c r="B67" s="87" t="s">
        <v>135</v>
      </c>
      <c r="C67" s="85" t="s">
        <v>136</v>
      </c>
      <c r="D67" s="86">
        <v>499</v>
      </c>
      <c r="E67" s="86">
        <v>500</v>
      </c>
      <c r="F67" s="86">
        <v>500</v>
      </c>
    </row>
    <row r="68" spans="1:6" ht="37.5" x14ac:dyDescent="0.3">
      <c r="A68" s="83" t="s">
        <v>137</v>
      </c>
      <c r="B68" s="87" t="s">
        <v>138</v>
      </c>
      <c r="C68" s="93" t="s">
        <v>139</v>
      </c>
      <c r="D68" s="86">
        <v>51.53</v>
      </c>
      <c r="E68" s="86">
        <v>54.518740000000001</v>
      </c>
      <c r="F68" s="86">
        <v>56.863045819999996</v>
      </c>
    </row>
    <row r="69" spans="1:6" ht="61.5" customHeight="1" x14ac:dyDescent="0.3">
      <c r="A69" s="83" t="s">
        <v>140</v>
      </c>
      <c r="B69" s="87" t="s">
        <v>141</v>
      </c>
      <c r="C69" s="85"/>
      <c r="D69" s="91"/>
      <c r="E69" s="91"/>
      <c r="F69" s="91"/>
    </row>
    <row r="70" spans="1:6" ht="37.5" x14ac:dyDescent="0.3">
      <c r="A70" s="83" t="s">
        <v>13</v>
      </c>
      <c r="B70" s="87" t="s">
        <v>142</v>
      </c>
      <c r="C70" s="85" t="s">
        <v>92</v>
      </c>
      <c r="D70" s="86">
        <v>9141</v>
      </c>
      <c r="E70" s="86">
        <v>9141</v>
      </c>
      <c r="F70" s="86">
        <v>9141</v>
      </c>
    </row>
    <row r="71" spans="1:6" ht="77.25" customHeight="1" x14ac:dyDescent="0.3">
      <c r="A71" s="83" t="s">
        <v>14</v>
      </c>
      <c r="B71" s="87" t="s">
        <v>143</v>
      </c>
      <c r="C71" s="85" t="s">
        <v>92</v>
      </c>
      <c r="D71" s="86"/>
      <c r="E71" s="86"/>
      <c r="F71" s="86"/>
    </row>
  </sheetData>
  <mergeCells count="2">
    <mergeCell ref="A6:F6"/>
    <mergeCell ref="A34:F34"/>
  </mergeCells>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00B050"/>
    <pageSetUpPr fitToPage="1"/>
  </sheetPr>
  <dimension ref="A1:O35"/>
  <sheetViews>
    <sheetView view="pageBreakPreview" zoomScale="70" zoomScaleNormal="68" zoomScaleSheetLayoutView="70" workbookViewId="0">
      <selection activeCell="A28" sqref="A28:XFD28"/>
    </sheetView>
  </sheetViews>
  <sheetFormatPr defaultRowHeight="18.75" x14ac:dyDescent="0.3"/>
  <cols>
    <col min="1" max="1" width="8.5703125" style="7" customWidth="1"/>
    <col min="2" max="2" width="55.7109375" style="7" customWidth="1"/>
    <col min="3" max="3" width="21.7109375" style="7" customWidth="1"/>
    <col min="4" max="4" width="18.28515625" style="7" customWidth="1"/>
    <col min="5" max="5" width="18.7109375" style="7" customWidth="1"/>
    <col min="6" max="6" width="16" style="7" customWidth="1"/>
    <col min="7" max="7" width="19.42578125" style="7" customWidth="1"/>
    <col min="8" max="8" width="17.140625" style="7" customWidth="1"/>
    <col min="9" max="9" width="19.5703125" style="7" customWidth="1"/>
    <col min="10" max="10" width="19.42578125" style="7" customWidth="1"/>
    <col min="11" max="11" width="17.7109375" style="7" customWidth="1"/>
    <col min="12" max="12" width="18.28515625" style="7" customWidth="1"/>
    <col min="13" max="13" width="16.28515625" style="7" customWidth="1"/>
    <col min="14" max="14" width="17" style="7" customWidth="1"/>
    <col min="15" max="15" width="18.42578125" style="7" customWidth="1"/>
    <col min="16" max="16384" width="9.140625" style="7"/>
  </cols>
  <sheetData>
    <row r="1" spans="1:15" ht="20.25" customHeight="1" x14ac:dyDescent="0.3">
      <c r="B1" s="72"/>
      <c r="C1" s="73"/>
      <c r="D1" s="73"/>
      <c r="E1" s="6"/>
      <c r="F1" s="6"/>
      <c r="H1" s="73"/>
      <c r="I1" s="6"/>
      <c r="J1" s="6"/>
      <c r="L1" s="73"/>
      <c r="M1" s="6"/>
      <c r="N1" s="6"/>
    </row>
    <row r="2" spans="1:15" s="94" customFormat="1" ht="20.25" customHeight="1" x14ac:dyDescent="0.3">
      <c r="A2" s="7"/>
      <c r="B2" s="72"/>
      <c r="C2" s="73"/>
      <c r="D2" s="73"/>
      <c r="E2" s="6"/>
      <c r="F2" s="6"/>
      <c r="H2" s="73"/>
      <c r="I2" s="6"/>
      <c r="J2" s="6"/>
      <c r="L2" s="73"/>
      <c r="M2" s="6"/>
      <c r="N2" s="6"/>
    </row>
    <row r="3" spans="1:15" s="94" customFormat="1" ht="20.25" customHeight="1" x14ac:dyDescent="0.3">
      <c r="A3" s="7"/>
      <c r="B3" s="72"/>
      <c r="C3" s="73"/>
      <c r="D3" s="73"/>
      <c r="E3" s="6"/>
      <c r="F3" s="6"/>
      <c r="H3" s="73"/>
      <c r="I3" s="6"/>
      <c r="J3" s="6"/>
      <c r="L3" s="73"/>
      <c r="M3" s="6"/>
      <c r="N3" s="6"/>
    </row>
    <row r="4" spans="1:15" ht="20.25" customHeight="1" x14ac:dyDescent="0.3">
      <c r="B4" s="72"/>
      <c r="C4" s="73"/>
      <c r="D4" s="73"/>
      <c r="E4" s="6"/>
      <c r="F4" s="6"/>
      <c r="H4" s="73"/>
      <c r="I4" s="6"/>
      <c r="J4" s="6"/>
      <c r="L4" s="73"/>
      <c r="M4" s="6"/>
      <c r="N4" s="6"/>
    </row>
    <row r="5" spans="1:15" ht="18" customHeight="1" x14ac:dyDescent="0.3">
      <c r="B5" s="72"/>
      <c r="C5" s="73"/>
      <c r="D5" s="73"/>
      <c r="E5" s="6"/>
      <c r="F5" s="6"/>
      <c r="G5" s="6"/>
      <c r="H5" s="73"/>
      <c r="I5" s="6"/>
      <c r="J5" s="6"/>
      <c r="K5" s="6"/>
      <c r="L5" s="73"/>
      <c r="M5" s="6"/>
      <c r="N5" s="6"/>
      <c r="O5" s="6"/>
    </row>
    <row r="6" spans="1:15" ht="44.25" customHeight="1" x14ac:dyDescent="0.3">
      <c r="B6" s="72"/>
      <c r="C6" s="73"/>
      <c r="D6" s="73"/>
      <c r="E6" s="6"/>
      <c r="F6" s="6"/>
      <c r="G6" s="6"/>
      <c r="H6" s="73"/>
      <c r="I6" s="6"/>
      <c r="J6" s="6"/>
      <c r="K6" s="6"/>
      <c r="L6" s="73"/>
      <c r="M6" s="6"/>
      <c r="N6" s="6"/>
      <c r="O6" s="6"/>
    </row>
    <row r="7" spans="1:15" ht="14.25" customHeight="1" x14ac:dyDescent="0.3">
      <c r="B7" s="72"/>
      <c r="C7" s="73"/>
      <c r="D7" s="73"/>
      <c r="E7" s="6"/>
      <c r="F7" s="6"/>
      <c r="G7" s="6"/>
      <c r="H7" s="73"/>
      <c r="I7" s="6"/>
      <c r="J7" s="6"/>
      <c r="K7" s="6"/>
      <c r="L7" s="73"/>
      <c r="M7" s="6"/>
      <c r="N7" s="6"/>
      <c r="O7" s="6"/>
    </row>
    <row r="8" spans="1:15" s="95" customFormat="1" ht="32.25" customHeight="1" x14ac:dyDescent="0.25">
      <c r="A8" s="139" t="s">
        <v>147</v>
      </c>
      <c r="B8" s="139"/>
      <c r="C8" s="139"/>
      <c r="D8" s="139"/>
      <c r="E8" s="139"/>
      <c r="F8" s="139"/>
      <c r="G8" s="139"/>
      <c r="H8" s="139"/>
      <c r="I8" s="139"/>
      <c r="J8" s="139"/>
      <c r="K8" s="139"/>
      <c r="L8" s="140"/>
      <c r="M8" s="140"/>
      <c r="N8" s="140"/>
      <c r="O8" s="140"/>
    </row>
    <row r="9" spans="1:15" x14ac:dyDescent="0.3">
      <c r="B9" s="72"/>
      <c r="C9" s="73"/>
      <c r="D9" s="73"/>
      <c r="E9" s="6"/>
      <c r="F9" s="6"/>
      <c r="G9" s="6"/>
      <c r="H9" s="73"/>
      <c r="I9" s="6"/>
      <c r="J9" s="6"/>
      <c r="K9" s="6"/>
      <c r="L9" s="73"/>
      <c r="M9" s="6"/>
      <c r="N9" s="6"/>
      <c r="O9" s="6"/>
    </row>
    <row r="10" spans="1:15" x14ac:dyDescent="0.3">
      <c r="B10" s="72"/>
      <c r="C10" s="73"/>
      <c r="D10" s="73"/>
      <c r="E10" s="6"/>
      <c r="F10" s="6"/>
      <c r="G10" s="6"/>
      <c r="H10" s="73"/>
      <c r="I10" s="6"/>
      <c r="J10" s="6"/>
      <c r="K10" s="6"/>
      <c r="L10" s="73"/>
      <c r="M10" s="6"/>
      <c r="N10" s="6"/>
      <c r="O10" s="6"/>
    </row>
    <row r="11" spans="1:15" ht="19.5" thickBot="1" x14ac:dyDescent="0.35">
      <c r="B11" s="72"/>
      <c r="C11" s="73"/>
      <c r="D11" s="73"/>
      <c r="E11" s="6"/>
      <c r="F11" s="6"/>
      <c r="G11" s="6"/>
      <c r="H11" s="73"/>
      <c r="I11" s="6"/>
      <c r="J11" s="6"/>
      <c r="K11" s="6"/>
      <c r="L11" s="73"/>
      <c r="M11" s="6"/>
      <c r="N11" s="6"/>
      <c r="O11" s="6"/>
    </row>
    <row r="12" spans="1:15" ht="58.5" customHeight="1" thickBot="1" x14ac:dyDescent="0.35">
      <c r="A12" s="141" t="s">
        <v>89</v>
      </c>
      <c r="B12" s="141" t="s">
        <v>7</v>
      </c>
      <c r="C12" s="143" t="s">
        <v>148</v>
      </c>
      <c r="D12" s="145" t="s">
        <v>176</v>
      </c>
      <c r="E12" s="146"/>
      <c r="F12" s="146"/>
      <c r="G12" s="147"/>
      <c r="H12" s="145" t="s">
        <v>177</v>
      </c>
      <c r="I12" s="146"/>
      <c r="J12" s="146"/>
      <c r="K12" s="147"/>
      <c r="L12" s="145" t="s">
        <v>178</v>
      </c>
      <c r="M12" s="146"/>
      <c r="N12" s="146"/>
      <c r="O12" s="147"/>
    </row>
    <row r="13" spans="1:15" ht="18.75" customHeight="1" thickBot="1" x14ac:dyDescent="0.35">
      <c r="A13" s="142"/>
      <c r="B13" s="142"/>
      <c r="C13" s="144"/>
      <c r="D13" s="148" t="s">
        <v>149</v>
      </c>
      <c r="E13" s="147"/>
      <c r="F13" s="148" t="s">
        <v>150</v>
      </c>
      <c r="G13" s="147"/>
      <c r="H13" s="148" t="s">
        <v>151</v>
      </c>
      <c r="I13" s="147"/>
      <c r="J13" s="148" t="s">
        <v>152</v>
      </c>
      <c r="K13" s="147"/>
      <c r="L13" s="148" t="s">
        <v>153</v>
      </c>
      <c r="M13" s="147"/>
      <c r="N13" s="148" t="s">
        <v>154</v>
      </c>
      <c r="O13" s="147"/>
    </row>
    <row r="14" spans="1:15" ht="19.5" thickBot="1" x14ac:dyDescent="0.35">
      <c r="A14" s="96">
        <v>1</v>
      </c>
      <c r="B14" s="72" t="s">
        <v>155</v>
      </c>
      <c r="C14" s="73"/>
      <c r="D14" s="73"/>
      <c r="E14" s="6"/>
      <c r="F14" s="6"/>
      <c r="G14" s="6"/>
      <c r="H14" s="73"/>
      <c r="I14" s="6"/>
      <c r="J14" s="6"/>
      <c r="K14" s="6"/>
      <c r="L14" s="73"/>
      <c r="M14" s="6"/>
      <c r="N14" s="6"/>
      <c r="O14" s="97"/>
    </row>
    <row r="15" spans="1:15" ht="37.5" x14ac:dyDescent="0.3">
      <c r="A15" s="98" t="s">
        <v>0</v>
      </c>
      <c r="B15" s="99" t="s">
        <v>156</v>
      </c>
      <c r="C15" s="100"/>
      <c r="D15" s="101"/>
      <c r="E15" s="102"/>
      <c r="F15" s="103"/>
      <c r="G15" s="102"/>
      <c r="H15" s="101"/>
      <c r="I15" s="102"/>
      <c r="J15" s="103"/>
      <c r="K15" s="102"/>
      <c r="L15" s="101"/>
      <c r="M15" s="102"/>
      <c r="N15" s="103"/>
      <c r="O15" s="102"/>
    </row>
    <row r="16" spans="1:15" ht="228.75" customHeight="1" x14ac:dyDescent="0.3">
      <c r="A16" s="104"/>
      <c r="B16" s="105" t="s">
        <v>157</v>
      </c>
      <c r="C16" s="106" t="s">
        <v>158</v>
      </c>
      <c r="D16" s="107"/>
      <c r="E16" s="108"/>
      <c r="F16" s="109"/>
      <c r="G16" s="108"/>
      <c r="H16" s="107"/>
      <c r="I16" s="108"/>
      <c r="J16" s="109"/>
      <c r="K16" s="108"/>
      <c r="L16" s="107"/>
      <c r="M16" s="108"/>
      <c r="N16" s="109"/>
      <c r="O16" s="108"/>
    </row>
    <row r="17" spans="1:15" ht="249" customHeight="1" x14ac:dyDescent="0.3">
      <c r="A17" s="110"/>
      <c r="B17" s="111" t="s">
        <v>159</v>
      </c>
      <c r="C17" s="112" t="s">
        <v>160</v>
      </c>
      <c r="D17" s="113"/>
      <c r="E17" s="114"/>
      <c r="F17" s="115"/>
      <c r="G17" s="114"/>
      <c r="H17" s="113"/>
      <c r="I17" s="114"/>
      <c r="J17" s="115"/>
      <c r="K17" s="114"/>
      <c r="L17" s="134"/>
      <c r="M17" s="135"/>
      <c r="N17" s="115"/>
      <c r="O17" s="114"/>
    </row>
    <row r="18" spans="1:15" x14ac:dyDescent="0.3">
      <c r="A18" s="104" t="s">
        <v>2</v>
      </c>
      <c r="B18" s="116" t="s">
        <v>161</v>
      </c>
      <c r="C18" s="117"/>
      <c r="D18" s="107" t="s">
        <v>162</v>
      </c>
      <c r="E18" s="108" t="s">
        <v>9</v>
      </c>
      <c r="F18" s="107" t="s">
        <v>162</v>
      </c>
      <c r="G18" s="108" t="s">
        <v>9</v>
      </c>
      <c r="H18" s="107" t="s">
        <v>162</v>
      </c>
      <c r="I18" s="108" t="s">
        <v>9</v>
      </c>
      <c r="J18" s="107" t="s">
        <v>162</v>
      </c>
      <c r="K18" s="108" t="s">
        <v>9</v>
      </c>
      <c r="L18" s="107" t="s">
        <v>162</v>
      </c>
      <c r="M18" s="108" t="s">
        <v>9</v>
      </c>
      <c r="N18" s="107" t="s">
        <v>162</v>
      </c>
      <c r="O18" s="108" t="s">
        <v>9</v>
      </c>
    </row>
    <row r="19" spans="1:15" x14ac:dyDescent="0.3">
      <c r="A19" s="104"/>
      <c r="B19" s="116" t="s">
        <v>163</v>
      </c>
      <c r="C19" s="117"/>
      <c r="D19" s="107"/>
      <c r="E19" s="108"/>
      <c r="F19" s="109"/>
      <c r="G19" s="108"/>
      <c r="H19" s="107"/>
      <c r="I19" s="108"/>
      <c r="J19" s="109"/>
      <c r="K19" s="108"/>
      <c r="L19" s="107"/>
      <c r="M19" s="108"/>
      <c r="N19" s="109"/>
      <c r="O19" s="108"/>
    </row>
    <row r="20" spans="1:15" x14ac:dyDescent="0.3">
      <c r="A20" s="104"/>
      <c r="B20" s="116" t="s">
        <v>164</v>
      </c>
      <c r="C20" s="106" t="s">
        <v>158</v>
      </c>
      <c r="D20" s="124">
        <v>1807774.83</v>
      </c>
      <c r="E20" s="125">
        <v>2323110.9700000002</v>
      </c>
      <c r="F20" s="124">
        <v>1972282.34</v>
      </c>
      <c r="G20" s="125">
        <v>2534514.0699999998</v>
      </c>
      <c r="H20" s="128">
        <v>349681.59</v>
      </c>
      <c r="I20" s="130">
        <v>349681.59</v>
      </c>
      <c r="J20" s="128">
        <v>349681.59</v>
      </c>
      <c r="K20" s="130">
        <v>349681.59</v>
      </c>
      <c r="L20" s="128">
        <v>539896.41</v>
      </c>
      <c r="M20" s="130">
        <f>L20</f>
        <v>539896.41</v>
      </c>
      <c r="N20" s="128">
        <f t="shared" ref="N20:O22" si="0">L20</f>
        <v>539896.41</v>
      </c>
      <c r="O20" s="130">
        <f t="shared" si="0"/>
        <v>539896.41</v>
      </c>
    </row>
    <row r="21" spans="1:15" ht="45.75" customHeight="1" x14ac:dyDescent="0.3">
      <c r="A21" s="118"/>
      <c r="B21" s="105" t="s">
        <v>165</v>
      </c>
      <c r="C21" s="106" t="s">
        <v>160</v>
      </c>
      <c r="D21" s="119">
        <v>563.83000000000004</v>
      </c>
      <c r="E21" s="120">
        <v>1014.75</v>
      </c>
      <c r="F21" s="124">
        <v>615.14</v>
      </c>
      <c r="G21" s="125">
        <v>1107.0899999999999</v>
      </c>
      <c r="H21" s="129">
        <v>652.34</v>
      </c>
      <c r="I21" s="131">
        <v>652.34</v>
      </c>
      <c r="J21" s="129">
        <v>652.34</v>
      </c>
      <c r="K21" s="131">
        <v>652.34</v>
      </c>
      <c r="L21" s="128">
        <v>714.851</v>
      </c>
      <c r="M21" s="130">
        <f>L21</f>
        <v>714.851</v>
      </c>
      <c r="N21" s="128">
        <f t="shared" si="0"/>
        <v>714.851</v>
      </c>
      <c r="O21" s="130">
        <f t="shared" si="0"/>
        <v>714.851</v>
      </c>
    </row>
    <row r="22" spans="1:15" ht="19.5" thickBot="1" x14ac:dyDescent="0.35">
      <c r="A22" s="121"/>
      <c r="B22" s="122" t="s">
        <v>166</v>
      </c>
      <c r="C22" s="123" t="s">
        <v>160</v>
      </c>
      <c r="D22" s="126">
        <v>4237.47</v>
      </c>
      <c r="E22" s="127">
        <v>4624.41</v>
      </c>
      <c r="F22" s="126">
        <v>4623.08</v>
      </c>
      <c r="G22" s="127">
        <v>5045.2299999999996</v>
      </c>
      <c r="H22" s="132">
        <v>1270</v>
      </c>
      <c r="I22" s="133">
        <v>1270</v>
      </c>
      <c r="J22" s="132">
        <v>1270</v>
      </c>
      <c r="K22" s="133">
        <v>1270</v>
      </c>
      <c r="L22" s="136">
        <v>1589.93</v>
      </c>
      <c r="M22" s="133">
        <f>L22</f>
        <v>1589.93</v>
      </c>
      <c r="N22" s="132">
        <f t="shared" si="0"/>
        <v>1589.93</v>
      </c>
      <c r="O22" s="133">
        <f t="shared" si="0"/>
        <v>1589.93</v>
      </c>
    </row>
    <row r="27" spans="1:15" x14ac:dyDescent="0.3">
      <c r="A27" s="77"/>
      <c r="B27" s="77"/>
      <c r="C27" s="77"/>
      <c r="D27" s="77"/>
      <c r="H27" s="77"/>
      <c r="L27" s="77"/>
    </row>
    <row r="28" spans="1:15" x14ac:dyDescent="0.3">
      <c r="A28" s="77"/>
      <c r="B28" s="77"/>
      <c r="C28" s="77"/>
      <c r="D28" s="77"/>
      <c r="E28" s="77"/>
      <c r="F28" s="77"/>
      <c r="G28" s="77"/>
      <c r="H28" s="77"/>
      <c r="I28" s="77"/>
      <c r="J28" s="77"/>
      <c r="K28" s="77"/>
      <c r="L28" s="77"/>
      <c r="M28" s="77"/>
      <c r="N28" s="77"/>
      <c r="O28" s="77"/>
    </row>
    <row r="33" spans="1:15" ht="54.75" customHeight="1" x14ac:dyDescent="0.3"/>
    <row r="35" spans="1:15" s="77" customFormat="1" ht="81.75" customHeight="1" x14ac:dyDescent="0.3">
      <c r="A35" s="7"/>
      <c r="B35" s="7"/>
      <c r="C35" s="7"/>
      <c r="D35" s="7"/>
      <c r="E35" s="7"/>
      <c r="F35" s="7"/>
      <c r="G35" s="7"/>
      <c r="H35" s="7"/>
      <c r="I35" s="7"/>
      <c r="J35" s="7"/>
      <c r="K35" s="7"/>
      <c r="L35" s="7"/>
      <c r="M35" s="7"/>
      <c r="N35" s="7"/>
      <c r="O35" s="7"/>
    </row>
  </sheetData>
  <mergeCells count="13">
    <mergeCell ref="A8:O8"/>
    <mergeCell ref="A12:A13"/>
    <mergeCell ref="B12:B13"/>
    <mergeCell ref="C12:C13"/>
    <mergeCell ref="D12:G12"/>
    <mergeCell ref="H12:K12"/>
    <mergeCell ref="L12:O12"/>
    <mergeCell ref="D13:E13"/>
    <mergeCell ref="F13:G13"/>
    <mergeCell ref="H13:I13"/>
    <mergeCell ref="J13:K13"/>
    <mergeCell ref="L13:M13"/>
    <mergeCell ref="N13:O1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theme="9" tint="-0.249977111117893"/>
    <pageSetUpPr fitToPage="1"/>
  </sheetPr>
  <dimension ref="A2:U53"/>
  <sheetViews>
    <sheetView topLeftCell="A7" workbookViewId="0">
      <selection activeCell="F40" sqref="F40"/>
    </sheetView>
  </sheetViews>
  <sheetFormatPr defaultRowHeight="18.75" x14ac:dyDescent="0.3"/>
  <cols>
    <col min="1" max="1" width="63.42578125" style="7" customWidth="1"/>
    <col min="2" max="2" width="13.5703125" style="6" customWidth="1"/>
    <col min="3" max="3" width="25.140625" style="6" customWidth="1"/>
    <col min="4" max="15" width="22.5703125" style="6" customWidth="1"/>
    <col min="16" max="16" width="25.5703125" style="7" customWidth="1"/>
    <col min="17" max="16384" width="9.140625" style="7"/>
  </cols>
  <sheetData>
    <row r="2" spans="1:21" x14ac:dyDescent="0.3">
      <c r="A2" s="150" t="s">
        <v>55</v>
      </c>
      <c r="B2" s="151"/>
      <c r="C2" s="151"/>
      <c r="D2" s="151"/>
      <c r="E2" s="151"/>
      <c r="F2" s="151"/>
      <c r="G2" s="151"/>
      <c r="H2" s="151"/>
      <c r="I2" s="151"/>
      <c r="J2" s="151"/>
      <c r="K2" s="151"/>
      <c r="L2" s="151"/>
      <c r="M2" s="151"/>
      <c r="N2" s="151"/>
      <c r="O2" s="151"/>
    </row>
    <row r="4" spans="1:21" s="34" customFormat="1" ht="45" customHeight="1" x14ac:dyDescent="0.25">
      <c r="A4" s="19" t="s">
        <v>7</v>
      </c>
      <c r="B4" s="19" t="s">
        <v>36</v>
      </c>
      <c r="C4" s="33" t="s">
        <v>37</v>
      </c>
      <c r="D4" s="33" t="s">
        <v>38</v>
      </c>
      <c r="E4" s="33" t="s">
        <v>39</v>
      </c>
      <c r="F4" s="33" t="s">
        <v>40</v>
      </c>
      <c r="G4" s="33" t="s">
        <v>41</v>
      </c>
      <c r="H4" s="33" t="s">
        <v>42</v>
      </c>
      <c r="I4" s="33" t="s">
        <v>43</v>
      </c>
      <c r="J4" s="33" t="s">
        <v>44</v>
      </c>
      <c r="K4" s="33" t="s">
        <v>45</v>
      </c>
      <c r="L4" s="33" t="s">
        <v>46</v>
      </c>
      <c r="M4" s="33" t="s">
        <v>47</v>
      </c>
      <c r="N4" s="33" t="s">
        <v>48</v>
      </c>
      <c r="O4" s="33" t="s">
        <v>18</v>
      </c>
    </row>
    <row r="5" spans="1:21" s="35" customFormat="1" ht="45" customHeight="1" x14ac:dyDescent="0.25">
      <c r="A5" s="19" t="s">
        <v>56</v>
      </c>
      <c r="B5" s="19" t="s">
        <v>49</v>
      </c>
      <c r="C5" s="20">
        <v>168120521</v>
      </c>
      <c r="D5" s="20">
        <v>159713464</v>
      </c>
      <c r="E5" s="20">
        <v>160371306</v>
      </c>
      <c r="F5" s="20">
        <v>138058115</v>
      </c>
      <c r="G5" s="20">
        <v>124627805</v>
      </c>
      <c r="H5" s="20">
        <v>130501152</v>
      </c>
      <c r="I5" s="20">
        <v>141032161</v>
      </c>
      <c r="J5" s="20">
        <v>142558059</v>
      </c>
      <c r="K5" s="20">
        <v>130492510</v>
      </c>
      <c r="L5" s="20">
        <v>146463217</v>
      </c>
      <c r="M5" s="20">
        <v>150536448</v>
      </c>
      <c r="N5" s="20">
        <v>172161555</v>
      </c>
      <c r="O5" s="20">
        <f>SUM(C5:N5)</f>
        <v>1764636313</v>
      </c>
    </row>
    <row r="6" spans="1:21" s="35" customFormat="1" x14ac:dyDescent="0.25">
      <c r="A6" s="21" t="s">
        <v>57</v>
      </c>
      <c r="B6" s="19" t="s">
        <v>4</v>
      </c>
      <c r="C6" s="22">
        <f>C7/C5*100</f>
        <v>16.711290342717888</v>
      </c>
      <c r="D6" s="22">
        <f t="shared" ref="D6:O6" si="0">D7/D5*100</f>
        <v>16.227485430408048</v>
      </c>
      <c r="E6" s="22">
        <f t="shared" si="0"/>
        <v>16.180949477957114</v>
      </c>
      <c r="F6" s="22">
        <f t="shared" si="0"/>
        <v>13.678517283102117</v>
      </c>
      <c r="G6" s="22">
        <f t="shared" si="0"/>
        <v>8.8224459621992057</v>
      </c>
      <c r="H6" s="22">
        <f t="shared" si="0"/>
        <v>11.231650515238364</v>
      </c>
      <c r="I6" s="22">
        <f t="shared" si="0"/>
        <v>8.5190528350480292</v>
      </c>
      <c r="J6" s="22">
        <f t="shared" si="0"/>
        <v>9.1913226954079104</v>
      </c>
      <c r="K6" s="22">
        <f t="shared" si="0"/>
        <v>13.053034273767897</v>
      </c>
      <c r="L6" s="22">
        <f t="shared" si="0"/>
        <v>14.457036436663822</v>
      </c>
      <c r="M6" s="22">
        <f t="shared" si="0"/>
        <v>16.284127914988403</v>
      </c>
      <c r="N6" s="22">
        <f t="shared" si="0"/>
        <v>23.504979343384765</v>
      </c>
      <c r="O6" s="22">
        <f t="shared" si="0"/>
        <v>14.326140562029794</v>
      </c>
      <c r="U6" s="36"/>
    </row>
    <row r="7" spans="1:21" s="35" customFormat="1" ht="58.5" customHeight="1" x14ac:dyDescent="0.25">
      <c r="A7" s="21" t="s">
        <v>58</v>
      </c>
      <c r="B7" s="19" t="s">
        <v>49</v>
      </c>
      <c r="C7" s="30">
        <f>C9+C10+C11+C12</f>
        <v>28095108.390000001</v>
      </c>
      <c r="D7" s="30">
        <f t="shared" ref="D7:O7" si="1">SUM(D9:D12)</f>
        <v>25917479.101000004</v>
      </c>
      <c r="E7" s="30">
        <f t="shared" si="1"/>
        <v>25949600.001000002</v>
      </c>
      <c r="F7" s="30">
        <f>SUM(F9:F12)</f>
        <v>18884303.120999999</v>
      </c>
      <c r="G7" s="30">
        <f t="shared" si="1"/>
        <v>10995220.75</v>
      </c>
      <c r="H7" s="30">
        <f t="shared" si="1"/>
        <v>14657433.311000001</v>
      </c>
      <c r="I7" s="30">
        <f t="shared" si="1"/>
        <v>12014604.310000001</v>
      </c>
      <c r="J7" s="30">
        <f t="shared" si="1"/>
        <v>13102971.231000001</v>
      </c>
      <c r="K7" s="30">
        <f t="shared" si="1"/>
        <v>17033232.055</v>
      </c>
      <c r="L7" s="30">
        <f t="shared" si="1"/>
        <v>21174240.648000002</v>
      </c>
      <c r="M7" s="30">
        <f t="shared" si="1"/>
        <v>24513547.751000002</v>
      </c>
      <c r="N7" s="30">
        <f t="shared" si="1"/>
        <v>40466537.939999998</v>
      </c>
      <c r="O7" s="37">
        <f t="shared" si="1"/>
        <v>252804278.609</v>
      </c>
      <c r="P7" s="38"/>
      <c r="U7" s="36"/>
    </row>
    <row r="8" spans="1:21" s="35" customFormat="1" ht="21" customHeight="1" x14ac:dyDescent="0.25">
      <c r="A8" s="21" t="s">
        <v>8</v>
      </c>
      <c r="B8" s="19"/>
      <c r="C8" s="23"/>
      <c r="D8" s="23"/>
      <c r="E8" s="23"/>
      <c r="F8" s="23"/>
      <c r="G8" s="23"/>
      <c r="H8" s="23"/>
      <c r="I8" s="23"/>
      <c r="J8" s="23"/>
      <c r="K8" s="23"/>
      <c r="L8" s="23"/>
      <c r="M8" s="23"/>
      <c r="N8" s="23"/>
      <c r="O8" s="39"/>
      <c r="U8" s="36"/>
    </row>
    <row r="9" spans="1:21" s="35" customFormat="1" x14ac:dyDescent="0.3">
      <c r="A9" s="21" t="s">
        <v>50</v>
      </c>
      <c r="B9" s="19" t="s">
        <v>49</v>
      </c>
      <c r="C9" s="40">
        <v>10573711.609999999</v>
      </c>
      <c r="D9" s="40">
        <v>9852646.8310000002</v>
      </c>
      <c r="E9" s="40">
        <v>9910946.7100000009</v>
      </c>
      <c r="F9" s="40">
        <v>8518185.7009999994</v>
      </c>
      <c r="G9" s="40">
        <v>7589833.3200000003</v>
      </c>
      <c r="H9" s="40">
        <v>7947520.1610000003</v>
      </c>
      <c r="I9" s="40">
        <v>7491590</v>
      </c>
      <c r="J9" s="41">
        <v>7451380.0010000002</v>
      </c>
      <c r="K9" s="41">
        <v>7753219.9950000001</v>
      </c>
      <c r="L9" s="41">
        <v>9208320</v>
      </c>
      <c r="M9" s="26">
        <v>9414240.0010000002</v>
      </c>
      <c r="N9" s="26">
        <v>10566150</v>
      </c>
      <c r="O9" s="42">
        <f>SUM(C9:N9)</f>
        <v>106277744.33</v>
      </c>
      <c r="P9" s="38"/>
      <c r="U9" s="36"/>
    </row>
    <row r="10" spans="1:21" s="35" customFormat="1" x14ac:dyDescent="0.3">
      <c r="A10" s="21" t="s">
        <v>9</v>
      </c>
      <c r="B10" s="19" t="s">
        <v>49</v>
      </c>
      <c r="C10" s="40">
        <v>12825707.18</v>
      </c>
      <c r="D10" s="40">
        <v>7096207.9199999999</v>
      </c>
      <c r="E10" s="40">
        <v>16038653.290999999</v>
      </c>
      <c r="F10" s="40">
        <v>4639414.3</v>
      </c>
      <c r="G10" s="40">
        <v>2024566.68</v>
      </c>
      <c r="H10" s="40">
        <v>1064579.8400000001</v>
      </c>
      <c r="I10" s="40">
        <v>2471710</v>
      </c>
      <c r="J10" s="26">
        <v>1335820</v>
      </c>
      <c r="K10" s="26">
        <v>1601880</v>
      </c>
      <c r="L10" s="26">
        <v>10816680</v>
      </c>
      <c r="M10" s="26">
        <v>10945860</v>
      </c>
      <c r="N10" s="26">
        <v>20846250</v>
      </c>
      <c r="O10" s="42">
        <f>SUM(C10:N10)</f>
        <v>91707329.210999995</v>
      </c>
      <c r="P10" s="38"/>
      <c r="U10" s="36"/>
    </row>
    <row r="11" spans="1:21" s="35" customFormat="1" ht="18" customHeight="1" x14ac:dyDescent="0.3">
      <c r="A11" s="24" t="s">
        <v>59</v>
      </c>
      <c r="B11" s="19" t="s">
        <v>49</v>
      </c>
      <c r="C11" s="40">
        <v>4695689.5999999996</v>
      </c>
      <c r="D11" s="40">
        <v>8968624.3499999996</v>
      </c>
      <c r="E11" s="40">
        <v>0</v>
      </c>
      <c r="F11" s="40">
        <v>5726703.1200000001</v>
      </c>
      <c r="G11" s="40">
        <v>1380820.75</v>
      </c>
      <c r="H11" s="40">
        <v>5645333.3099999996</v>
      </c>
      <c r="I11" s="40">
        <v>2051304.31</v>
      </c>
      <c r="J11" s="26">
        <v>4315771.2300000004</v>
      </c>
      <c r="K11" s="26">
        <v>7678132.0599999996</v>
      </c>
      <c r="L11" s="40">
        <v>1149240.648</v>
      </c>
      <c r="M11" s="26">
        <v>4153447.75</v>
      </c>
      <c r="N11" s="26">
        <v>9054137.9399999995</v>
      </c>
      <c r="O11" s="42">
        <f>SUM(C11:N11)</f>
        <v>54819205.067999996</v>
      </c>
      <c r="P11" s="38"/>
      <c r="U11" s="36"/>
    </row>
    <row r="12" spans="1:21" s="44" customFormat="1" ht="16.5" customHeight="1" x14ac:dyDescent="0.3">
      <c r="A12" s="43"/>
      <c r="B12" s="19"/>
      <c r="C12" s="23"/>
      <c r="D12" s="23"/>
      <c r="E12" s="26"/>
      <c r="F12" s="26"/>
      <c r="G12" s="26"/>
      <c r="H12" s="26"/>
      <c r="I12" s="26"/>
      <c r="J12" s="26"/>
      <c r="K12" s="26"/>
      <c r="L12" s="26"/>
      <c r="M12" s="26"/>
      <c r="N12" s="26"/>
      <c r="O12" s="42"/>
      <c r="P12" s="38"/>
      <c r="U12" s="36"/>
    </row>
    <row r="13" spans="1:21" s="45" customFormat="1" x14ac:dyDescent="0.3">
      <c r="B13" s="46"/>
      <c r="C13" s="28"/>
      <c r="D13" s="46"/>
      <c r="E13" s="46"/>
      <c r="F13" s="46"/>
      <c r="G13" s="46"/>
      <c r="H13" s="46"/>
      <c r="I13" s="46"/>
      <c r="J13" s="46"/>
      <c r="K13" s="46"/>
      <c r="L13" s="46"/>
      <c r="M13" s="46"/>
      <c r="N13" s="46">
        <v>0</v>
      </c>
      <c r="O13" s="47"/>
    </row>
    <row r="14" spans="1:21" x14ac:dyDescent="0.3">
      <c r="A14" s="25" t="s">
        <v>51</v>
      </c>
      <c r="B14" s="19" t="s">
        <v>60</v>
      </c>
      <c r="C14" s="26">
        <v>2.5811799999999998</v>
      </c>
      <c r="D14" s="27">
        <v>2.6820900000000001</v>
      </c>
      <c r="E14" s="27">
        <v>2.4622600000000001</v>
      </c>
      <c r="F14" s="27">
        <v>2.5931600000000001</v>
      </c>
      <c r="G14" s="27">
        <v>2.3740800000000002</v>
      </c>
      <c r="H14" s="27">
        <v>2.8172700000000002</v>
      </c>
      <c r="I14" s="27">
        <v>2.8806099999999999</v>
      </c>
      <c r="J14" s="27">
        <v>3.0873300000000001</v>
      </c>
      <c r="K14" s="27">
        <v>2.9629699999999999</v>
      </c>
      <c r="L14" s="27">
        <v>2.75162</v>
      </c>
      <c r="M14" s="27">
        <v>2.9088599999999998</v>
      </c>
      <c r="N14" s="27">
        <v>2.74647</v>
      </c>
      <c r="O14" s="48">
        <f>O18/(O9+O10)</f>
        <v>2.708452145007231</v>
      </c>
    </row>
    <row r="15" spans="1:21" x14ac:dyDescent="0.3">
      <c r="A15" s="25" t="s">
        <v>52</v>
      </c>
      <c r="B15" s="26"/>
      <c r="C15" s="26">
        <v>2.6973699999999998</v>
      </c>
      <c r="D15" s="27">
        <v>2.7982800000000001</v>
      </c>
      <c r="E15" s="27">
        <v>2.5784500000000001</v>
      </c>
      <c r="F15" s="27">
        <v>2.7093500000000001</v>
      </c>
      <c r="G15" s="27">
        <v>2.4902700000000002</v>
      </c>
      <c r="H15" s="27">
        <v>2.9334600000000002</v>
      </c>
      <c r="I15" s="27">
        <v>3.04542</v>
      </c>
      <c r="J15" s="27">
        <v>3.2521399999999998</v>
      </c>
      <c r="K15" s="27">
        <v>3.12778</v>
      </c>
      <c r="L15" s="27">
        <v>2.72959</v>
      </c>
      <c r="M15" s="27">
        <v>2.8868299999999998</v>
      </c>
      <c r="N15" s="27">
        <v>2.72444</v>
      </c>
      <c r="O15" s="48">
        <f>O19/O11</f>
        <v>2.8707119243733707</v>
      </c>
    </row>
    <row r="16" spans="1:21" s="45" customFormat="1" x14ac:dyDescent="0.3">
      <c r="B16" s="46"/>
      <c r="C16" s="46"/>
      <c r="D16" s="46"/>
      <c r="E16" s="46"/>
      <c r="F16" s="46"/>
      <c r="G16" s="46"/>
      <c r="H16" s="46"/>
      <c r="I16" s="46"/>
      <c r="J16" s="46"/>
      <c r="K16" s="46"/>
      <c r="L16" s="46"/>
      <c r="M16" s="46"/>
      <c r="N16" s="46"/>
      <c r="O16" s="47"/>
    </row>
    <row r="17" spans="1:16" ht="37.5" x14ac:dyDescent="0.3">
      <c r="A17" s="29" t="s">
        <v>61</v>
      </c>
      <c r="B17" s="26" t="s">
        <v>53</v>
      </c>
      <c r="C17" s="49">
        <f>C18+C19</f>
        <v>73064124.048724189</v>
      </c>
      <c r="D17" s="49">
        <f t="shared" ref="D17:O17" si="2">D18+D19</f>
        <v>70555075.9852276</v>
      </c>
      <c r="E17" s="49">
        <f t="shared" si="2"/>
        <v>63894662.098462269</v>
      </c>
      <c r="F17" s="49">
        <f t="shared" si="2"/>
        <v>49635405.116765156</v>
      </c>
      <c r="G17" s="49">
        <f t="shared" si="2"/>
        <v>26263971.241102502</v>
      </c>
      <c r="H17" s="49">
        <f t="shared" si="2"/>
        <v>41949878.421369873</v>
      </c>
      <c r="I17" s="49">
        <f t="shared" si="2"/>
        <v>34947464.784760199</v>
      </c>
      <c r="J17" s="49">
        <f t="shared" si="2"/>
        <v>41164478.427019536</v>
      </c>
      <c r="K17" s="49">
        <f t="shared" si="2"/>
        <v>51734388.526811957</v>
      </c>
      <c r="L17" s="49">
        <f t="shared" si="2"/>
        <v>58238146.280374318</v>
      </c>
      <c r="M17" s="49">
        <f t="shared" si="2"/>
        <v>71214978.057041362</v>
      </c>
      <c r="N17" s="49">
        <f t="shared" si="2"/>
        <v>110940669.79725359</v>
      </c>
      <c r="O17" s="50">
        <f t="shared" si="2"/>
        <v>693603242.78491259</v>
      </c>
      <c r="P17" s="38">
        <f>P22</f>
        <v>0</v>
      </c>
    </row>
    <row r="18" spans="1:16" x14ac:dyDescent="0.3">
      <c r="A18" s="25" t="s">
        <v>62</v>
      </c>
      <c r="B18" s="26" t="s">
        <v>53</v>
      </c>
      <c r="C18" s="49">
        <f>(C9+C10)*C14</f>
        <v>60398111.792372197</v>
      </c>
      <c r="D18" s="49">
        <f t="shared" ref="D18:N18" si="3">(D9+D10)*D14</f>
        <v>45458353.8391096</v>
      </c>
      <c r="E18" s="49">
        <f t="shared" si="3"/>
        <v>63894662.098462269</v>
      </c>
      <c r="F18" s="49">
        <f t="shared" si="3"/>
        <v>34119762.018593155</v>
      </c>
      <c r="G18" s="49">
        <f t="shared" si="3"/>
        <v>22825354.752</v>
      </c>
      <c r="H18" s="49">
        <f t="shared" si="3"/>
        <v>25389518.969817273</v>
      </c>
      <c r="I18" s="49">
        <f t="shared" si="3"/>
        <v>28700381.612999998</v>
      </c>
      <c r="J18" s="49">
        <f t="shared" si="3"/>
        <v>27128986.179087333</v>
      </c>
      <c r="K18" s="49">
        <f t="shared" si="3"/>
        <v>27718880.632185154</v>
      </c>
      <c r="L18" s="49">
        <f t="shared" si="3"/>
        <v>55101190.5</v>
      </c>
      <c r="M18" s="49">
        <f t="shared" si="3"/>
        <v>59224680.488908865</v>
      </c>
      <c r="N18" s="49">
        <f t="shared" si="3"/>
        <v>86273214.228</v>
      </c>
      <c r="O18" s="42">
        <f>SUM(C18:N18)</f>
        <v>536233097.11153585</v>
      </c>
      <c r="P18" s="51">
        <f>P24</f>
        <v>0</v>
      </c>
    </row>
    <row r="19" spans="1:16" x14ac:dyDescent="0.3">
      <c r="A19" s="25" t="s">
        <v>63</v>
      </c>
      <c r="B19" s="26" t="s">
        <v>53</v>
      </c>
      <c r="C19" s="49">
        <f>C11*C15</f>
        <v>12666012.256351998</v>
      </c>
      <c r="D19" s="49">
        <f t="shared" ref="D19:N19" si="4">D11*D15</f>
        <v>25096722.146118</v>
      </c>
      <c r="E19" s="49">
        <v>0</v>
      </c>
      <c r="F19" s="49">
        <f t="shared" si="4"/>
        <v>15515643.098172002</v>
      </c>
      <c r="G19" s="49">
        <f t="shared" si="4"/>
        <v>3438616.4891025005</v>
      </c>
      <c r="H19" s="49">
        <f t="shared" si="4"/>
        <v>16560359.4515526</v>
      </c>
      <c r="I19" s="49">
        <f t="shared" si="4"/>
        <v>6247083.1717602005</v>
      </c>
      <c r="J19" s="49">
        <f t="shared" si="4"/>
        <v>14035492.247932201</v>
      </c>
      <c r="K19" s="49">
        <f t="shared" si="4"/>
        <v>24015507.8946268</v>
      </c>
      <c r="L19" s="49">
        <f t="shared" si="4"/>
        <v>3136955.7803743202</v>
      </c>
      <c r="M19" s="49">
        <f t="shared" si="4"/>
        <v>11990297.568132499</v>
      </c>
      <c r="N19" s="49">
        <f t="shared" si="4"/>
        <v>24667455.569253597</v>
      </c>
      <c r="O19" s="42">
        <f>SUM(C19:N19)</f>
        <v>157370145.67337671</v>
      </c>
      <c r="P19" s="38">
        <f>P23</f>
        <v>0</v>
      </c>
    </row>
    <row r="21" spans="1:16" s="52" customFormat="1" x14ac:dyDescent="0.3">
      <c r="B21" s="53"/>
      <c r="C21" s="53"/>
      <c r="D21" s="53"/>
      <c r="E21" s="53"/>
      <c r="F21" s="53"/>
      <c r="G21" s="53"/>
      <c r="H21" s="53"/>
      <c r="I21" s="53"/>
      <c r="J21" s="53"/>
      <c r="K21" s="53"/>
      <c r="L21" s="53"/>
      <c r="M21" s="53"/>
      <c r="N21" s="54"/>
      <c r="O21" s="54"/>
    </row>
    <row r="22" spans="1:16" s="45" customFormat="1" x14ac:dyDescent="0.3">
      <c r="B22" s="152" t="s">
        <v>10</v>
      </c>
      <c r="C22" s="153"/>
      <c r="D22" s="153"/>
      <c r="E22" s="153"/>
      <c r="F22" s="53"/>
      <c r="G22" s="53"/>
      <c r="H22" s="53"/>
      <c r="I22" s="53"/>
      <c r="J22" s="53"/>
      <c r="K22" s="53"/>
      <c r="L22" s="55" t="s">
        <v>11</v>
      </c>
      <c r="M22" s="53"/>
      <c r="N22" s="53"/>
      <c r="O22" s="32"/>
      <c r="P22" s="51"/>
    </row>
    <row r="23" spans="1:16" s="45" customFormat="1" x14ac:dyDescent="0.3">
      <c r="A23" s="56"/>
      <c r="B23" s="53"/>
      <c r="C23" s="57"/>
      <c r="D23" s="57"/>
      <c r="E23" s="57"/>
      <c r="F23" s="57"/>
      <c r="G23" s="57"/>
      <c r="H23" s="57"/>
      <c r="I23" s="57"/>
      <c r="J23" s="57"/>
      <c r="K23" s="53"/>
      <c r="L23" s="57"/>
      <c r="M23" s="53"/>
      <c r="N23" s="53"/>
      <c r="O23" s="32"/>
      <c r="P23" s="51"/>
    </row>
    <row r="24" spans="1:16" s="45" customFormat="1" x14ac:dyDescent="0.3">
      <c r="A24" s="52"/>
      <c r="B24" s="53"/>
      <c r="C24" s="57"/>
      <c r="D24" s="57"/>
      <c r="E24" s="57"/>
      <c r="F24" s="57"/>
      <c r="G24" s="57"/>
      <c r="H24" s="57"/>
      <c r="I24" s="57"/>
      <c r="J24" s="57"/>
      <c r="K24" s="57"/>
      <c r="L24" s="57"/>
      <c r="M24" s="57"/>
      <c r="N24" s="57"/>
      <c r="O24" s="32"/>
      <c r="P24" s="51"/>
    </row>
    <row r="25" spans="1:16" s="45" customFormat="1" x14ac:dyDescent="0.3">
      <c r="A25" s="52"/>
      <c r="B25" s="53"/>
      <c r="C25" s="53"/>
      <c r="D25" s="53"/>
      <c r="E25" s="53"/>
      <c r="F25" s="53"/>
      <c r="G25" s="53"/>
      <c r="H25" s="53"/>
      <c r="I25" s="53"/>
      <c r="J25" s="53"/>
      <c r="K25" s="53"/>
      <c r="L25" s="53"/>
      <c r="M25" s="53"/>
      <c r="N25" s="53"/>
      <c r="O25" s="53"/>
      <c r="P25" s="52"/>
    </row>
    <row r="26" spans="1:16" x14ac:dyDescent="0.3">
      <c r="A26"/>
      <c r="B26"/>
      <c r="C26"/>
      <c r="D26"/>
      <c r="E26" s="4"/>
      <c r="F26"/>
      <c r="G26" s="58"/>
      <c r="H26" s="58"/>
      <c r="I26" s="58"/>
      <c r="J26" s="58"/>
      <c r="K26" s="58"/>
      <c r="L26" s="58"/>
      <c r="M26" s="58"/>
      <c r="N26" s="58"/>
    </row>
    <row r="27" spans="1:16" x14ac:dyDescent="0.3">
      <c r="A27" s="154" t="s">
        <v>64</v>
      </c>
      <c r="B27" s="154"/>
      <c r="C27" s="154"/>
      <c r="D27" s="154"/>
      <c r="E27" s="154"/>
      <c r="F27"/>
      <c r="G27" s="58"/>
      <c r="H27" s="58"/>
      <c r="I27" s="58"/>
      <c r="J27" s="58"/>
      <c r="K27" s="58"/>
      <c r="L27" s="58"/>
      <c r="M27" s="58"/>
      <c r="N27" s="58"/>
    </row>
    <row r="28" spans="1:16" x14ac:dyDescent="0.3">
      <c r="A28"/>
      <c r="B28"/>
      <c r="C28"/>
      <c r="D28"/>
      <c r="E28" s="4"/>
      <c r="F28"/>
    </row>
    <row r="29" spans="1:16" x14ac:dyDescent="0.3">
      <c r="A29" s="9" t="s">
        <v>7</v>
      </c>
      <c r="B29" s="10"/>
      <c r="C29" s="8" t="s">
        <v>19</v>
      </c>
      <c r="D29" s="8" t="s">
        <v>20</v>
      </c>
      <c r="E29" s="59" t="s">
        <v>12</v>
      </c>
      <c r="F29" s="8" t="s">
        <v>65</v>
      </c>
    </row>
    <row r="30" spans="1:16" ht="37.5" x14ac:dyDescent="0.3">
      <c r="A30" s="9" t="s">
        <v>25</v>
      </c>
      <c r="B30" s="10"/>
      <c r="C30" s="11"/>
      <c r="D30" s="11"/>
      <c r="E30" s="59"/>
      <c r="F30" s="2"/>
    </row>
    <row r="31" spans="1:16" x14ac:dyDescent="0.3">
      <c r="A31" s="11" t="s">
        <v>21</v>
      </c>
      <c r="B31" s="8" t="s">
        <v>26</v>
      </c>
      <c r="C31" s="13">
        <v>1481</v>
      </c>
      <c r="D31" s="13">
        <v>1534</v>
      </c>
      <c r="E31" s="59">
        <v>1508</v>
      </c>
      <c r="F31" s="2"/>
    </row>
    <row r="32" spans="1:16" x14ac:dyDescent="0.3">
      <c r="A32" s="11" t="s">
        <v>23</v>
      </c>
      <c r="B32" s="8" t="s">
        <v>27</v>
      </c>
      <c r="C32" s="8">
        <v>928172</v>
      </c>
      <c r="D32" s="8">
        <v>899011</v>
      </c>
      <c r="E32" s="59">
        <v>913331</v>
      </c>
      <c r="F32" s="2"/>
    </row>
    <row r="33" spans="1:6" ht="37.5" x14ac:dyDescent="0.3">
      <c r="A33" s="9" t="s">
        <v>28</v>
      </c>
      <c r="B33" s="8" t="s">
        <v>26</v>
      </c>
      <c r="C33" s="60">
        <f>(C41*C31+(C42*C32*6)/1000)/C41</f>
        <v>3132.8479361383361</v>
      </c>
      <c r="D33" s="60">
        <f>(D41*D31+(D42*D32*6)/1000)/D41</f>
        <v>3123.5613772487814</v>
      </c>
      <c r="E33" s="60">
        <f>(E41*E31+(E42*E32*12)/1000)/E41</f>
        <v>3128.1454242050836</v>
      </c>
      <c r="F33" s="2"/>
    </row>
    <row r="34" spans="1:6" x14ac:dyDescent="0.3">
      <c r="A34" s="9" t="s">
        <v>29</v>
      </c>
      <c r="B34" s="10"/>
      <c r="C34" s="14">
        <f>C35+C36+C37</f>
        <v>7.8620200000000002</v>
      </c>
      <c r="D34" s="14">
        <f>D35+D36+D37</f>
        <v>7.8620200000000002</v>
      </c>
      <c r="E34" s="60">
        <f>C34</f>
        <v>7.8620200000000002</v>
      </c>
      <c r="F34" s="3">
        <v>1.06</v>
      </c>
    </row>
    <row r="35" spans="1:6" x14ac:dyDescent="0.3">
      <c r="A35" s="11" t="s">
        <v>30</v>
      </c>
      <c r="B35" s="8" t="s">
        <v>26</v>
      </c>
      <c r="C35" s="61">
        <f>1.509*F35</f>
        <v>1.59954</v>
      </c>
      <c r="D35" s="61">
        <f>C35</f>
        <v>1.59954</v>
      </c>
      <c r="E35" s="60">
        <f>C35</f>
        <v>1.59954</v>
      </c>
      <c r="F35" s="3">
        <v>1.06</v>
      </c>
    </row>
    <row r="36" spans="1:6" x14ac:dyDescent="0.3">
      <c r="A36" s="11" t="s">
        <v>66</v>
      </c>
      <c r="B36" s="8" t="s">
        <v>26</v>
      </c>
      <c r="C36" s="14">
        <f>5.539*F36</f>
        <v>5.87134</v>
      </c>
      <c r="D36" s="61">
        <f>C36</f>
        <v>5.87134</v>
      </c>
      <c r="E36" s="60">
        <f>C36</f>
        <v>5.87134</v>
      </c>
      <c r="F36" s="3">
        <v>1.06</v>
      </c>
    </row>
    <row r="37" spans="1:6" x14ac:dyDescent="0.3">
      <c r="A37" s="11" t="s">
        <v>31</v>
      </c>
      <c r="B37" s="8" t="s">
        <v>26</v>
      </c>
      <c r="C37" s="14">
        <f>0.369*F37</f>
        <v>0.39113999999999999</v>
      </c>
      <c r="D37" s="61">
        <f>C37</f>
        <v>0.39113999999999999</v>
      </c>
      <c r="E37" s="60">
        <f>C37</f>
        <v>0.39113999999999999</v>
      </c>
      <c r="F37" s="3">
        <v>1.06</v>
      </c>
    </row>
    <row r="38" spans="1:6" x14ac:dyDescent="0.3">
      <c r="A38" s="9" t="s">
        <v>32</v>
      </c>
      <c r="B38" s="8" t="s">
        <v>26</v>
      </c>
      <c r="C38" s="8">
        <f>392.66*F38</f>
        <v>416.21960000000007</v>
      </c>
      <c r="D38" s="61">
        <f>C38</f>
        <v>416.21960000000007</v>
      </c>
      <c r="E38" s="60">
        <f>C38</f>
        <v>416.21960000000007</v>
      </c>
      <c r="F38" s="3">
        <v>1.06</v>
      </c>
    </row>
    <row r="39" spans="1:6" x14ac:dyDescent="0.3">
      <c r="A39" s="62" t="s">
        <v>33</v>
      </c>
      <c r="B39" s="63" t="s">
        <v>26</v>
      </c>
      <c r="C39" s="64">
        <f>C33+C34+C38</f>
        <v>3556.929556138336</v>
      </c>
      <c r="D39" s="64">
        <f>D33+D34+D38</f>
        <v>3547.6429972487813</v>
      </c>
      <c r="E39" s="64">
        <f>E33+E34+E38</f>
        <v>3552.2270442050835</v>
      </c>
      <c r="F39" s="2"/>
    </row>
    <row r="40" spans="1:6" ht="75" x14ac:dyDescent="0.3">
      <c r="A40" s="62" t="s">
        <v>67</v>
      </c>
      <c r="B40" s="63"/>
      <c r="C40" s="65"/>
      <c r="D40" s="65"/>
      <c r="E40" s="66"/>
      <c r="F40" s="2"/>
    </row>
    <row r="41" spans="1:6" x14ac:dyDescent="0.3">
      <c r="A41" s="11" t="s">
        <v>21</v>
      </c>
      <c r="B41" s="8" t="s">
        <v>22</v>
      </c>
      <c r="C41" s="12">
        <f>853.2108-408.8879</f>
        <v>444.32289999999995</v>
      </c>
      <c r="D41" s="12">
        <f>856.6925-410.1951</f>
        <v>446.49739999999997</v>
      </c>
      <c r="E41" s="67">
        <f>1709.9033-819.083</f>
        <v>890.82029999999997</v>
      </c>
      <c r="F41" s="2"/>
    </row>
    <row r="42" spans="1:6" x14ac:dyDescent="0.3">
      <c r="A42" s="11" t="s">
        <v>23</v>
      </c>
      <c r="B42" s="8" t="s">
        <v>24</v>
      </c>
      <c r="C42" s="12">
        <f>256.422-124.63</f>
        <v>131.79200000000003</v>
      </c>
      <c r="D42" s="12">
        <f>256.606-125.029</f>
        <v>131.577</v>
      </c>
      <c r="E42" s="67">
        <f>(C42+D42)/2</f>
        <v>131.68450000000001</v>
      </c>
      <c r="F42" s="2"/>
    </row>
    <row r="43" spans="1:6" x14ac:dyDescent="0.3">
      <c r="A43" s="9" t="s">
        <v>34</v>
      </c>
      <c r="B43" s="2"/>
      <c r="C43" s="5"/>
      <c r="D43" s="2"/>
      <c r="E43" s="31"/>
      <c r="F43" s="2"/>
    </row>
    <row r="44" spans="1:6" x14ac:dyDescent="0.3">
      <c r="A44" s="11" t="s">
        <v>21</v>
      </c>
      <c r="B44" s="8" t="s">
        <v>22</v>
      </c>
      <c r="C44" s="12">
        <v>123.429</v>
      </c>
      <c r="D44" s="12">
        <v>125.616</v>
      </c>
      <c r="E44" s="60">
        <f>C44+D44</f>
        <v>249.04500000000002</v>
      </c>
      <c r="F44" s="2"/>
    </row>
    <row r="45" spans="1:6" x14ac:dyDescent="0.3">
      <c r="A45" s="11" t="s">
        <v>23</v>
      </c>
      <c r="B45" s="8" t="s">
        <v>24</v>
      </c>
      <c r="C45" s="12">
        <f>221.4781/6</f>
        <v>36.913016666666671</v>
      </c>
      <c r="D45" s="12">
        <f>223.6456/6</f>
        <v>37.274266666666669</v>
      </c>
      <c r="E45" s="67">
        <f>(C45+D45)/2</f>
        <v>37.09364166666667</v>
      </c>
      <c r="F45" s="2"/>
    </row>
    <row r="46" spans="1:6" x14ac:dyDescent="0.3">
      <c r="A46" s="15"/>
      <c r="B46" s="16"/>
      <c r="C46" s="2"/>
      <c r="D46" s="2"/>
      <c r="E46" s="31"/>
      <c r="F46" s="2"/>
    </row>
    <row r="47" spans="1:6" x14ac:dyDescent="0.3">
      <c r="A47" s="17" t="s">
        <v>35</v>
      </c>
      <c r="B47" s="18" t="s">
        <v>1</v>
      </c>
      <c r="C47" s="68">
        <f>C44*C39</f>
        <v>439028.2581845987</v>
      </c>
      <c r="D47" s="68">
        <f>D44*D39</f>
        <v>445640.72274240293</v>
      </c>
      <c r="E47" s="68">
        <f>E44*E39</f>
        <v>884664.3842240551</v>
      </c>
      <c r="F47" s="2"/>
    </row>
    <row r="48" spans="1:6" x14ac:dyDescent="0.3">
      <c r="A48" s="2"/>
      <c r="B48" s="2"/>
      <c r="C48" s="2"/>
      <c r="D48" s="2"/>
      <c r="E48" s="31"/>
      <c r="F48" s="2"/>
    </row>
    <row r="49" spans="1:6" x14ac:dyDescent="0.3">
      <c r="A49"/>
      <c r="B49"/>
      <c r="C49"/>
      <c r="D49"/>
      <c r="E49" s="4"/>
      <c r="F49"/>
    </row>
    <row r="50" spans="1:6" ht="54" customHeight="1" x14ac:dyDescent="0.3">
      <c r="A50" s="69" t="s">
        <v>54</v>
      </c>
      <c r="B50" s="149" t="s">
        <v>68</v>
      </c>
      <c r="C50" s="149"/>
      <c r="D50" s="149"/>
      <c r="E50" s="149"/>
      <c r="F50"/>
    </row>
    <row r="51" spans="1:6" x14ac:dyDescent="0.3">
      <c r="A51"/>
      <c r="B51"/>
      <c r="C51"/>
      <c r="D51"/>
      <c r="E51" s="4"/>
      <c r="F51"/>
    </row>
    <row r="52" spans="1:6" x14ac:dyDescent="0.3">
      <c r="A52"/>
      <c r="B52"/>
      <c r="C52"/>
      <c r="D52"/>
      <c r="E52" s="4"/>
      <c r="F52"/>
    </row>
    <row r="53" spans="1:6" x14ac:dyDescent="0.3">
      <c r="A53" s="1" t="s">
        <v>10</v>
      </c>
      <c r="B53" s="1"/>
      <c r="C53" s="1"/>
      <c r="D53" s="1"/>
      <c r="E53" s="70" t="s">
        <v>11</v>
      </c>
      <c r="F53"/>
    </row>
  </sheetData>
  <customSheetViews>
    <customSheetView guid="{49231CE1-A13E-4665-A631-EE03D144FF36}" fitToPage="1" topLeftCell="A4">
      <selection activeCell="K10" sqref="K10"/>
      <pageMargins left="0.70866141732283472" right="0.70866141732283472" top="0.74803149606299213" bottom="0.74803149606299213" header="0.31496062992125984" footer="0.31496062992125984"/>
      <pageSetup paperSize="9" scale="51" orientation="landscape" r:id="rId1"/>
    </customSheetView>
    <customSheetView guid="{791BBBEC-DC57-468F-848F-CE1FCBC2A7B3}" fitToPage="1" topLeftCell="A4">
      <selection activeCell="K10" sqref="K10"/>
      <pageMargins left="0.70866141732283472" right="0.70866141732283472" top="0.74803149606299213" bottom="0.74803149606299213" header="0.31496062992125984" footer="0.31496062992125984"/>
      <pageSetup paperSize="9" scale="51" orientation="landscape" r:id="rId2"/>
    </customSheetView>
  </customSheetViews>
  <mergeCells count="4">
    <mergeCell ref="B50:E50"/>
    <mergeCell ref="A2:O2"/>
    <mergeCell ref="B22:E22"/>
    <mergeCell ref="A27:E27"/>
  </mergeCells>
  <pageMargins left="0.70866141732283472" right="0.70866141732283472" top="0.74803149606299213" bottom="0.74803149606299213" header="0.31496062992125984" footer="0.31496062992125984"/>
  <pageSetup paperSize="9" scale="51"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 лист</vt:lpstr>
      <vt:lpstr>прил1, 2</vt:lpstr>
      <vt:lpstr>тарифы к раскрытию на 2026</vt:lpstr>
      <vt:lpstr>Расх. на потери</vt:lpstr>
      <vt:lpstr>'прил1, 2'!Область_печати</vt:lpstr>
      <vt:lpstr>'Расх. на потери'!Область_печати</vt:lpstr>
      <vt:lpstr>'тарифы к раскрытию на 2026'!Область_печати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Novikova Olga Viktorovna</dc:creator>
  <cp:lastModifiedBy>Саввина Светлана Владимировна</cp:lastModifiedBy>
  <cp:lastPrinted>2025-04-30T09:36:37Z</cp:lastPrinted>
  <dcterms:created xsi:type="dcterms:W3CDTF">2015-07-08T06:23:38Z</dcterms:created>
  <dcterms:modified xsi:type="dcterms:W3CDTF">2025-04-30T10:06:18Z</dcterms:modified>
</cp:coreProperties>
</file>