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346 П Бодров 404\"/>
    </mc:Choice>
  </mc:AlternateContent>
  <bookViews>
    <workbookView xWindow="0" yWindow="0" windowWidth="21600" windowHeight="9135"/>
  </bookViews>
  <sheets>
    <sheet name="РП Безымянный, Плодород-Топольч" sheetId="1" r:id="rId1"/>
  </sheets>
  <definedNames>
    <definedName name="_xlnm.Print_Area" localSheetId="0">'РП Безымянный, Плодород-Топольч'!$A$4:$J$46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3" i="1"/>
  <c r="I31" i="1"/>
  <c r="I30" i="1"/>
  <c r="I29" i="1"/>
  <c r="I28" i="1"/>
  <c r="I35" i="1" l="1"/>
  <c r="G32" i="1"/>
  <c r="I32" i="1" s="1"/>
  <c r="I36" i="1" l="1"/>
  <c r="I37" i="1" s="1"/>
</calcChain>
</file>

<file path=xl/sharedStrings.xml><?xml version="1.0" encoding="utf-8"?>
<sst xmlns="http://schemas.openxmlformats.org/spreadsheetml/2006/main" count="45" uniqueCount="44">
  <si>
    <t>Приложение  № ______ к договору   № ________  от  __________20      г.</t>
  </si>
  <si>
    <t xml:space="preserve">Заказчик:        </t>
  </si>
  <si>
    <t>Исполнитель:</t>
  </si>
  <si>
    <t>1-й зам. генерального директора</t>
  </si>
  <si>
    <t>Директор</t>
  </si>
  <si>
    <t xml:space="preserve">ЗАО "СПГЭС" 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</si>
  <si>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</si>
  <si>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     А.Д. Филимонов</t>
  </si>
  <si>
    <t xml:space="preserve">__________________     </t>
  </si>
  <si>
    <t>"______"                         201       г.</t>
  </si>
  <si>
    <t>"_______"                            201       г.</t>
  </si>
  <si>
    <t xml:space="preserve">Смета №  </t>
  </si>
  <si>
    <t>Проектные работы</t>
  </si>
  <si>
    <t>Прокладка  КЛ-0,4 кВ от РУ-0,4 кВ РП "Безымянный" на пунктовую опору;</t>
  </si>
  <si>
    <t>монтаж ВЛИ-0,4 кВ от РУ 0,4 кВ РП "Безымянный" до ВРУ нежилого помещения по адресу:</t>
  </si>
  <si>
    <t>г. Саратов, пос. Солнечный, ул. Плодородная/Топольчанской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</si>
  <si>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</si>
  <si>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</si>
  <si>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</si>
  <si>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</si>
  <si>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</si>
  <si>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Кабельные линии напряжением до 35 кВ интервалы протяженности         до 100 м                 Проектная документация                          </t>
  </si>
  <si>
    <t>СБЦ 2012 г. Раздел 3 Табл.17 п. 2                а=11,96 тыс. руб.,                                                    Осн. показ. Х=80 (м);                     Раздел 3 Гл. 2.8.    Прим.2.8.1.1 К2=1,4;        К3=1,1                 Табл.46           К4=0,555                     М.у.2009г. п.1,4 К5=0,4                                К7(удорож.)=3,64</t>
  </si>
  <si>
    <t>(а+вхзад)*Количество*К1*К2* К3*К4*К5*К6*К7=(11,96+0*80)*1000*1,4* *1,1*0,555*0,4*3,64</t>
  </si>
  <si>
    <t xml:space="preserve">Кабельные линии напряжением до 35 кВ интервалы протяженности         до 100 м                          Рабочая документация </t>
  </si>
  <si>
    <t xml:space="preserve">СБЦ 2012 г. Гл. 7,        Табл.11 п.4 
 а=11,96 тыс. руб.,                                 Осн. показ. Х=80 (м)                                     Раздел 3 Гл. 2.8.    Прим.2.8.1.1 К2=1,4;        К3=1,1 Табл.47           К4=0,565                  М.у.2009г. п.1,4 К5=0,6               К7(удорож.)=3,64 </t>
  </si>
  <si>
    <t>(а+вхзад)*Количество*К1*К2* К3*К4*К5*К6*К7=                      (11,96+ 0*80)*1000*1,4* 1,1*0,565*0,6*3,64</t>
  </si>
  <si>
    <t xml:space="preserve">ВЛИ-0,4 кВ 
Общая стоимость строительства:        492790,05 руб.,                                  в ценах 2001г.-                 89761,39 руб. . 
</t>
  </si>
  <si>
    <t xml:space="preserve">СБЦ 2003г. Раздел3.Табл.12                           БЦП=7180,91 Раздел3.Табл.11п.1 стр.31 К1=2,4; Табл.11п.4 стр.31  К2=1,2;                    Табл.А12 п.1 К3=0,805;     К4(удорож.)=3,64
</t>
  </si>
  <si>
    <t xml:space="preserve">7180,91х2,4х1,2х 0,805х3,64
</t>
  </si>
  <si>
    <t>Расчет токов короткого замыкания</t>
  </si>
  <si>
    <t xml:space="preserve">Раздел 4.2 Табл.30 п.1.                          Раздел 4.2 Табл.30 столбец 7 К3(1)       </t>
  </si>
  <si>
    <t>Срп(п)=(а+вх)*К2(1)*Кинд*К3*=(0+800*1)*      0,5*3,64</t>
  </si>
  <si>
    <t>Сбор исходных данных 10%</t>
  </si>
  <si>
    <t>От п. 1,2,3,4</t>
  </si>
  <si>
    <t>Инженерно-геодезические изыскания</t>
  </si>
  <si>
    <t>Согласование с организациями города</t>
  </si>
  <si>
    <t xml:space="preserve">ИТОГО </t>
  </si>
  <si>
    <t>НДС 18%</t>
  </si>
  <si>
    <t>ВСЕГО</t>
  </si>
  <si>
    <t>Инженер-сметчик ООО "ГЭС"</t>
  </si>
  <si>
    <t>Пугачева Н.Ф. _____________________</t>
  </si>
  <si>
    <t>Проверил:</t>
  </si>
  <si>
    <t>А.П.Сахаров 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</si>
</sst>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2"/>
    <xf numFmtId="0" fontId="2" fillId="0" borderId="0" xfId="2" applyFont="1" applyAlignment="1">
      <alignment horizontal="center"/>
    </xf>
    <xf numFmtId="0" fontId="1" fillId="0" borderId="0" xfId="2" applyAlignment="1">
      <alignment horizontal="left"/>
    </xf>
    <xf numFmtId="0" fontId="1" fillId="0" borderId="0" xfId="2" applyAlignment="1">
      <alignment horizontal="left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Alignment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1" fillId="0" borderId="5" xfId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/>
    </xf>
    <xf numFmtId="0" fontId="1" fillId="0" borderId="6" xfId="1" applyBorder="1" applyAlignment="1">
      <alignment horizontal="center" vertical="center" wrapText="1"/>
    </xf>
    <xf numFmtId="0" fontId="0" fillId="0" borderId="7" xfId="0" applyBorder="1"/>
    <xf numFmtId="0" fontId="0" fillId="0" borderId="0" xfId="0"/>
    <xf numFmtId="0" fontId="0" fillId="0" borderId="8" xfId="0" applyBorder="1"/>
    <xf numFmtId="0" fontId="1" fillId="0" borderId="7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9" xfId="1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0" fontId="0" fillId="0" borderId="11" xfId="0" applyBorder="1"/>
    <xf numFmtId="0" fontId="1" fillId="0" borderId="10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1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1" fillId="0" borderId="12" xfId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" fillId="0" borderId="13" xfId="1" applyBorder="1" applyAlignment="1">
      <alignment horizontal="center" vertical="center" wrapText="1"/>
    </xf>
    <xf numFmtId="0" fontId="1" fillId="0" borderId="15" xfId="1" applyBorder="1" applyAlignment="1">
      <alignment horizontal="center" vertical="center" wrapText="1"/>
    </xf>
    <xf numFmtId="2" fontId="1" fillId="0" borderId="13" xfId="1" applyNumberFormat="1" applyBorder="1" applyAlignment="1">
      <alignment horizontal="center" vertical="center"/>
    </xf>
    <xf numFmtId="2" fontId="1" fillId="0" borderId="15" xfId="1" applyNumberFormat="1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left" vertical="center"/>
    </xf>
    <xf numFmtId="0" fontId="1" fillId="0" borderId="14" xfId="1" applyFont="1" applyBorder="1" applyAlignment="1">
      <alignment horizontal="left" vertical="center"/>
    </xf>
    <xf numFmtId="0" fontId="1" fillId="0" borderId="15" xfId="1" applyFont="1" applyBorder="1" applyAlignment="1">
      <alignment horizontal="left" vertical="center"/>
    </xf>
    <xf numFmtId="0" fontId="1" fillId="0" borderId="13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2" fontId="1" fillId="0" borderId="13" xfId="1" applyNumberFormat="1" applyFont="1" applyBorder="1" applyAlignment="1">
      <alignment horizontal="center" vertical="center" wrapText="1"/>
    </xf>
    <xf numFmtId="2" fontId="1" fillId="0" borderId="15" xfId="1" applyNumberFormat="1" applyFont="1" applyBorder="1" applyAlignment="1">
      <alignment horizontal="center" vertical="center" wrapText="1"/>
    </xf>
    <xf numFmtId="0" fontId="1" fillId="0" borderId="13" xfId="3" applyFont="1" applyBorder="1" applyAlignment="1">
      <alignment horizontal="left" vertical="center" wrapText="1"/>
    </xf>
    <xf numFmtId="0" fontId="1" fillId="0" borderId="14" xfId="3" applyFont="1" applyBorder="1" applyAlignment="1">
      <alignment horizontal="left" vertical="center" wrapText="1"/>
    </xf>
    <xf numFmtId="0" fontId="1" fillId="0" borderId="15" xfId="3" applyFont="1" applyBorder="1" applyAlignment="1">
      <alignment horizontal="left" vertical="center" wrapText="1"/>
    </xf>
    <xf numFmtId="0" fontId="1" fillId="0" borderId="13" xfId="1" applyFont="1" applyBorder="1" applyAlignment="1">
      <alignment horizontal="left" vertical="distributed" wrapText="1"/>
    </xf>
    <xf numFmtId="0" fontId="1" fillId="0" borderId="14" xfId="1" applyFont="1" applyBorder="1" applyAlignment="1">
      <alignment horizontal="left" vertical="distributed" wrapText="1"/>
    </xf>
    <xf numFmtId="0" fontId="1" fillId="0" borderId="15" xfId="1" applyFont="1" applyBorder="1" applyAlignment="1">
      <alignment horizontal="left" vertical="distributed" wrapText="1"/>
    </xf>
    <xf numFmtId="0" fontId="1" fillId="0" borderId="12" xfId="1" applyBorder="1" applyAlignment="1">
      <alignment horizontal="center"/>
    </xf>
    <xf numFmtId="0" fontId="4" fillId="0" borderId="13" xfId="1" applyFont="1" applyBorder="1" applyAlignment="1">
      <alignment horizontal="left"/>
    </xf>
    <xf numFmtId="0" fontId="4" fillId="0" borderId="14" xfId="1" applyFont="1" applyBorder="1" applyAlignment="1">
      <alignment horizontal="left"/>
    </xf>
    <xf numFmtId="0" fontId="4" fillId="0" borderId="15" xfId="1" applyFont="1" applyBorder="1" applyAlignment="1">
      <alignment horizontal="left"/>
    </xf>
    <xf numFmtId="0" fontId="1" fillId="0" borderId="13" xfId="1" applyBorder="1" applyAlignment="1">
      <alignment horizontal="center"/>
    </xf>
    <xf numFmtId="0" fontId="1" fillId="0" borderId="15" xfId="1" applyBorder="1" applyAlignment="1">
      <alignment horizontal="center"/>
    </xf>
    <xf numFmtId="2" fontId="1" fillId="0" borderId="13" xfId="1" applyNumberFormat="1" applyBorder="1" applyAlignment="1">
      <alignment horizontal="center"/>
    </xf>
    <xf numFmtId="2" fontId="1" fillId="0" borderId="15" xfId="1" applyNumberFormat="1" applyBorder="1" applyAlignment="1">
      <alignment horizontal="center"/>
    </xf>
    <xf numFmtId="0" fontId="1" fillId="0" borderId="0" xfId="1" applyBorder="1"/>
    <xf numFmtId="0" fontId="4" fillId="0" borderId="0" xfId="1" applyFont="1" applyBorder="1" applyAlignment="1">
      <alignment horizontal="left"/>
    </xf>
    <xf numFmtId="0" fontId="1" fillId="0" borderId="0" xfId="1" applyBorder="1" applyAlignment="1">
      <alignment horizontal="center"/>
    </xf>
    <xf numFmtId="2" fontId="1" fillId="0" borderId="0" xfId="1" applyNumberFormat="1" applyBorder="1" applyAlignment="1">
      <alignment horizontal="center"/>
    </xf>
    <xf numFmtId="0" fontId="7" fillId="0" borderId="0" xfId="2" applyFont="1"/>
    <xf numFmtId="0" fontId="8" fillId="0" borderId="0" xfId="1" applyFont="1"/>
  </cellXfs>
  <cellStyles count="4">
    <cellStyle name="Обычный" xfId="0" builtinId="0"/>
    <cellStyle name="Обычный 2" xfId="2"/>
    <cellStyle name="Обычный 4" xfId="1"/>
    <cellStyle name="Обычный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selection activeCell="C13" sqref="C13"/>
    </sheetView>
  </sheetViews>
  <sheetFormatPr defaultRowHeight="12.75" x14ac:dyDescent="0.2"/>
  <cols>
    <col min="1" max="1" width="5.140625" style="1" customWidth="1"/>
    <col min="2" max="3" width="9.140625" style="1"/>
    <col min="4" max="4" width="6.85546875" style="1" customWidth="1"/>
    <col min="5" max="5" width="9.140625" style="1"/>
    <col min="6" max="6" width="16.85546875" style="1" customWidth="1"/>
    <col min="7" max="7" width="8.5703125" style="1" customWidth="1"/>
    <col min="8" max="8" width="10.28515625" style="1" customWidth="1"/>
    <col min="9" max="9" width="9.140625" style="1" customWidth="1"/>
    <col min="10" max="10" width="12.42578125" style="1" customWidth="1"/>
    <col min="11" max="261" width="9.140625" style="1"/>
    <col min="262" max="262" width="11.5703125" style="1" customWidth="1"/>
    <col min="263" max="517" width="9.140625" style="1"/>
    <col min="518" max="518" width="11.5703125" style="1" customWidth="1"/>
    <col min="519" max="773" width="9.140625" style="1"/>
    <col min="774" max="774" width="11.5703125" style="1" customWidth="1"/>
    <col min="775" max="1029" width="9.140625" style="1"/>
    <col min="1030" max="1030" width="11.5703125" style="1" customWidth="1"/>
    <col min="1031" max="1285" width="9.140625" style="1"/>
    <col min="1286" max="1286" width="11.5703125" style="1" customWidth="1"/>
    <col min="1287" max="1541" width="9.140625" style="1"/>
    <col min="1542" max="1542" width="11.5703125" style="1" customWidth="1"/>
    <col min="1543" max="1797" width="9.140625" style="1"/>
    <col min="1798" max="1798" width="11.5703125" style="1" customWidth="1"/>
    <col min="1799" max="2053" width="9.140625" style="1"/>
    <col min="2054" max="2054" width="11.5703125" style="1" customWidth="1"/>
    <col min="2055" max="2309" width="9.140625" style="1"/>
    <col min="2310" max="2310" width="11.5703125" style="1" customWidth="1"/>
    <col min="2311" max="2565" width="9.140625" style="1"/>
    <col min="2566" max="2566" width="11.5703125" style="1" customWidth="1"/>
    <col min="2567" max="2821" width="9.140625" style="1"/>
    <col min="2822" max="2822" width="11.5703125" style="1" customWidth="1"/>
    <col min="2823" max="3077" width="9.140625" style="1"/>
    <col min="3078" max="3078" width="11.5703125" style="1" customWidth="1"/>
    <col min="3079" max="3333" width="9.140625" style="1"/>
    <col min="3334" max="3334" width="11.5703125" style="1" customWidth="1"/>
    <col min="3335" max="3589" width="9.140625" style="1"/>
    <col min="3590" max="3590" width="11.5703125" style="1" customWidth="1"/>
    <col min="3591" max="3845" width="9.140625" style="1"/>
    <col min="3846" max="3846" width="11.5703125" style="1" customWidth="1"/>
    <col min="3847" max="4101" width="9.140625" style="1"/>
    <col min="4102" max="4102" width="11.5703125" style="1" customWidth="1"/>
    <col min="4103" max="4357" width="9.140625" style="1"/>
    <col min="4358" max="4358" width="11.5703125" style="1" customWidth="1"/>
    <col min="4359" max="4613" width="9.140625" style="1"/>
    <col min="4614" max="4614" width="11.5703125" style="1" customWidth="1"/>
    <col min="4615" max="4869" width="9.140625" style="1"/>
    <col min="4870" max="4870" width="11.5703125" style="1" customWidth="1"/>
    <col min="4871" max="5125" width="9.140625" style="1"/>
    <col min="5126" max="5126" width="11.5703125" style="1" customWidth="1"/>
    <col min="5127" max="5381" width="9.140625" style="1"/>
    <col min="5382" max="5382" width="11.5703125" style="1" customWidth="1"/>
    <col min="5383" max="5637" width="9.140625" style="1"/>
    <col min="5638" max="5638" width="11.5703125" style="1" customWidth="1"/>
    <col min="5639" max="5893" width="9.140625" style="1"/>
    <col min="5894" max="5894" width="11.5703125" style="1" customWidth="1"/>
    <col min="5895" max="6149" width="9.140625" style="1"/>
    <col min="6150" max="6150" width="11.5703125" style="1" customWidth="1"/>
    <col min="6151" max="6405" width="9.140625" style="1"/>
    <col min="6406" max="6406" width="11.5703125" style="1" customWidth="1"/>
    <col min="6407" max="6661" width="9.140625" style="1"/>
    <col min="6662" max="6662" width="11.5703125" style="1" customWidth="1"/>
    <col min="6663" max="6917" width="9.140625" style="1"/>
    <col min="6918" max="6918" width="11.5703125" style="1" customWidth="1"/>
    <col min="6919" max="7173" width="9.140625" style="1"/>
    <col min="7174" max="7174" width="11.5703125" style="1" customWidth="1"/>
    <col min="7175" max="7429" width="9.140625" style="1"/>
    <col min="7430" max="7430" width="11.5703125" style="1" customWidth="1"/>
    <col min="7431" max="7685" width="9.140625" style="1"/>
    <col min="7686" max="7686" width="11.5703125" style="1" customWidth="1"/>
    <col min="7687" max="7941" width="9.140625" style="1"/>
    <col min="7942" max="7942" width="11.5703125" style="1" customWidth="1"/>
    <col min="7943" max="8197" width="9.140625" style="1"/>
    <col min="8198" max="8198" width="11.5703125" style="1" customWidth="1"/>
    <col min="8199" max="8453" width="9.140625" style="1"/>
    <col min="8454" max="8454" width="11.5703125" style="1" customWidth="1"/>
    <col min="8455" max="8709" width="9.140625" style="1"/>
    <col min="8710" max="8710" width="11.5703125" style="1" customWidth="1"/>
    <col min="8711" max="8965" width="9.140625" style="1"/>
    <col min="8966" max="8966" width="11.5703125" style="1" customWidth="1"/>
    <col min="8967" max="9221" width="9.140625" style="1"/>
    <col min="9222" max="9222" width="11.5703125" style="1" customWidth="1"/>
    <col min="9223" max="9477" width="9.140625" style="1"/>
    <col min="9478" max="9478" width="11.5703125" style="1" customWidth="1"/>
    <col min="9479" max="9733" width="9.140625" style="1"/>
    <col min="9734" max="9734" width="11.5703125" style="1" customWidth="1"/>
    <col min="9735" max="9989" width="9.140625" style="1"/>
    <col min="9990" max="9990" width="11.5703125" style="1" customWidth="1"/>
    <col min="9991" max="10245" width="9.140625" style="1"/>
    <col min="10246" max="10246" width="11.5703125" style="1" customWidth="1"/>
    <col min="10247" max="10501" width="9.140625" style="1"/>
    <col min="10502" max="10502" width="11.5703125" style="1" customWidth="1"/>
    <col min="10503" max="10757" width="9.140625" style="1"/>
    <col min="10758" max="10758" width="11.5703125" style="1" customWidth="1"/>
    <col min="10759" max="11013" width="9.140625" style="1"/>
    <col min="11014" max="11014" width="11.5703125" style="1" customWidth="1"/>
    <col min="11015" max="11269" width="9.140625" style="1"/>
    <col min="11270" max="11270" width="11.5703125" style="1" customWidth="1"/>
    <col min="11271" max="11525" width="9.140625" style="1"/>
    <col min="11526" max="11526" width="11.5703125" style="1" customWidth="1"/>
    <col min="11527" max="11781" width="9.140625" style="1"/>
    <col min="11782" max="11782" width="11.5703125" style="1" customWidth="1"/>
    <col min="11783" max="12037" width="9.140625" style="1"/>
    <col min="12038" max="12038" width="11.5703125" style="1" customWidth="1"/>
    <col min="12039" max="12293" width="9.140625" style="1"/>
    <col min="12294" max="12294" width="11.5703125" style="1" customWidth="1"/>
    <col min="12295" max="12549" width="9.140625" style="1"/>
    <col min="12550" max="12550" width="11.5703125" style="1" customWidth="1"/>
    <col min="12551" max="12805" width="9.140625" style="1"/>
    <col min="12806" max="12806" width="11.5703125" style="1" customWidth="1"/>
    <col min="12807" max="13061" width="9.140625" style="1"/>
    <col min="13062" max="13062" width="11.5703125" style="1" customWidth="1"/>
    <col min="13063" max="13317" width="9.140625" style="1"/>
    <col min="13318" max="13318" width="11.5703125" style="1" customWidth="1"/>
    <col min="13319" max="13573" width="9.140625" style="1"/>
    <col min="13574" max="13574" width="11.5703125" style="1" customWidth="1"/>
    <col min="13575" max="13829" width="9.140625" style="1"/>
    <col min="13830" max="13830" width="11.5703125" style="1" customWidth="1"/>
    <col min="13831" max="14085" width="9.140625" style="1"/>
    <col min="14086" max="14086" width="11.5703125" style="1" customWidth="1"/>
    <col min="14087" max="14341" width="9.140625" style="1"/>
    <col min="14342" max="14342" width="11.5703125" style="1" customWidth="1"/>
    <col min="14343" max="14597" width="9.140625" style="1"/>
    <col min="14598" max="14598" width="11.5703125" style="1" customWidth="1"/>
    <col min="14599" max="14853" width="9.140625" style="1"/>
    <col min="14854" max="14854" width="11.5703125" style="1" customWidth="1"/>
    <col min="14855" max="15109" width="9.140625" style="1"/>
    <col min="15110" max="15110" width="11.5703125" style="1" customWidth="1"/>
    <col min="15111" max="15365" width="9.140625" style="1"/>
    <col min="15366" max="15366" width="11.5703125" style="1" customWidth="1"/>
    <col min="15367" max="15621" width="9.140625" style="1"/>
    <col min="15622" max="15622" width="11.5703125" style="1" customWidth="1"/>
    <col min="15623" max="15877" width="9.140625" style="1"/>
    <col min="15878" max="15878" width="11.5703125" style="1" customWidth="1"/>
    <col min="15879" max="16133" width="9.140625" style="1"/>
    <col min="16134" max="16134" width="11.5703125" style="1" customWidth="1"/>
    <col min="16135" max="16384" width="9.140625" style="1"/>
  </cols>
  <sheetData>
    <row r="1" spans="1:10" ht="1.5" customHeight="1" x14ac:dyDescent="0.2">
      <c r="B1" s="2"/>
      <c r="C1" s="2"/>
      <c r="D1" s="2"/>
      <c r="E1" s="2"/>
      <c r="F1" s="2"/>
      <c r="G1" s="2"/>
      <c r="H1" s="2"/>
      <c r="I1" s="2"/>
    </row>
    <row r="2" spans="1:10" hidden="1" x14ac:dyDescent="0.2"/>
    <row r="3" spans="1:10" hidden="1" x14ac:dyDescent="0.2"/>
    <row r="4" spans="1:10" s="3" customFormat="1" hidden="1" x14ac:dyDescent="0.2"/>
    <row r="5" spans="1:10" s="3" customFormat="1" ht="14.25" x14ac:dyDescent="0.2">
      <c r="B5" s="4" t="s">
        <v>0</v>
      </c>
      <c r="C5" s="4"/>
      <c r="D5" s="4"/>
      <c r="E5" s="4"/>
      <c r="F5" s="4"/>
      <c r="G5" s="4"/>
      <c r="H5" s="4"/>
      <c r="I5" s="4"/>
      <c r="J5" s="4"/>
    </row>
    <row r="6" spans="1:10" s="3" customFormat="1" x14ac:dyDescent="0.2"/>
    <row r="7" spans="1:10" s="3" customFormat="1" ht="15" customHeight="1" x14ac:dyDescent="0.2">
      <c r="A7" s="3" t="s">
        <v>1</v>
      </c>
      <c r="G7" s="5" t="s">
        <v>2</v>
      </c>
      <c r="H7" s="5"/>
      <c r="I7" s="5"/>
      <c r="J7" s="6"/>
    </row>
    <row r="8" spans="1:10" s="3" customFormat="1" ht="0.75" customHeight="1" x14ac:dyDescent="0.2">
      <c r="G8" s="6"/>
      <c r="H8" s="6"/>
      <c r="I8" s="6"/>
      <c r="J8" s="6"/>
    </row>
    <row r="9" spans="1:10" s="3" customFormat="1" ht="15" customHeight="1" x14ac:dyDescent="0.2">
      <c r="A9" s="3" t="s">
        <v>3</v>
      </c>
      <c r="G9" s="5" t="s">
        <v>4</v>
      </c>
      <c r="H9" s="5"/>
      <c r="I9" s="5"/>
      <c r="J9" s="5"/>
    </row>
    <row r="10" spans="1:10" s="3" customFormat="1" ht="15" customHeight="1" x14ac:dyDescent="0.2">
      <c r="A10" s="3" t="s">
        <v>5</v>
      </c>
      <c r="G10" s="5" t="s">
        <v>6</v>
      </c>
      <c r="H10" s="5"/>
      <c r="I10" s="5"/>
      <c r="J10" s="5"/>
    </row>
    <row r="11" spans="1:10" s="3" customFormat="1" hidden="1" x14ac:dyDescent="0.2"/>
    <row r="12" spans="1:10" s="3" customFormat="1" ht="20.25" customHeight="1" x14ac:dyDescent="0.25">
      <c r="A12" s="7" t="s">
        <v>7</v>
      </c>
      <c r="B12" s="7"/>
      <c r="C12" s="7"/>
      <c r="D12" s="7"/>
      <c r="E12" s="7"/>
      <c r="G12" s="8" t="s">
        <v>8</v>
      </c>
      <c r="H12" s="8"/>
      <c r="I12" s="8"/>
      <c r="J12" s="8"/>
    </row>
    <row r="13" spans="1:10" s="3" customFormat="1" ht="27.75" customHeight="1" x14ac:dyDescent="0.25">
      <c r="A13" s="9" t="s">
        <v>9</v>
      </c>
      <c r="B13" s="9"/>
      <c r="C13" s="9"/>
      <c r="D13" s="9"/>
      <c r="G13" s="9" t="s">
        <v>10</v>
      </c>
      <c r="H13" s="9"/>
      <c r="I13" s="9"/>
      <c r="J13" s="9"/>
    </row>
    <row r="15" spans="1:10" ht="14.25" customHeight="1" x14ac:dyDescent="0.2"/>
    <row r="16" spans="1:10" ht="15" customHeight="1" x14ac:dyDescent="0.2">
      <c r="D16" s="10" t="s">
        <v>11</v>
      </c>
      <c r="E16" s="10"/>
      <c r="F16" s="10"/>
      <c r="G16" s="10"/>
    </row>
    <row r="17" spans="1:10" x14ac:dyDescent="0.2">
      <c r="D17" s="10" t="s">
        <v>12</v>
      </c>
      <c r="E17" s="10"/>
      <c r="F17" s="10"/>
      <c r="G17" s="10"/>
    </row>
    <row r="18" spans="1:10" ht="18.75" customHeight="1" x14ac:dyDescent="0.2">
      <c r="A18" s="10" t="s">
        <v>13</v>
      </c>
      <c r="B18" s="10"/>
      <c r="C18" s="10"/>
      <c r="D18" s="10"/>
      <c r="E18" s="10"/>
      <c r="F18" s="10"/>
      <c r="G18" s="10"/>
      <c r="H18" s="10"/>
      <c r="I18" s="10"/>
      <c r="J18" s="10"/>
    </row>
    <row r="19" spans="1:10" ht="16.5" customHeight="1" x14ac:dyDescent="0.2">
      <c r="A19" s="11" t="s">
        <v>14</v>
      </c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5.75" customHeight="1" x14ac:dyDescent="0.2">
      <c r="A20" s="10" t="s">
        <v>15</v>
      </c>
      <c r="B20" s="10"/>
      <c r="C20" s="10"/>
      <c r="D20" s="10"/>
      <c r="E20" s="10"/>
      <c r="F20" s="10"/>
      <c r="G20" s="10"/>
      <c r="H20" s="10"/>
      <c r="I20" s="10"/>
      <c r="J20" s="10"/>
    </row>
    <row r="21" spans="1:10" ht="17.25" hidden="1" customHeight="1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</row>
    <row r="22" spans="1:10" ht="10.5" hidden="1" customHeight="1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 ht="12.75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</row>
    <row r="24" spans="1:10" ht="74.25" customHeight="1" x14ac:dyDescent="0.2">
      <c r="A24" s="13" t="s">
        <v>16</v>
      </c>
      <c r="B24" s="14" t="s">
        <v>17</v>
      </c>
      <c r="C24" s="15"/>
      <c r="D24" s="16"/>
      <c r="E24" s="14" t="s">
        <v>18</v>
      </c>
      <c r="F24" s="17"/>
      <c r="G24" s="18" t="s">
        <v>19</v>
      </c>
      <c r="H24" s="19"/>
      <c r="I24" s="18" t="s">
        <v>20</v>
      </c>
      <c r="J24" s="20"/>
    </row>
    <row r="25" spans="1:10" ht="12.75" customHeight="1" x14ac:dyDescent="0.2">
      <c r="A25" s="21"/>
      <c r="B25" s="22"/>
      <c r="C25" s="23"/>
      <c r="D25" s="24"/>
      <c r="E25" s="25"/>
      <c r="F25" s="26"/>
      <c r="G25" s="27"/>
      <c r="H25" s="28"/>
      <c r="I25" s="29"/>
      <c r="J25" s="30"/>
    </row>
    <row r="26" spans="1:10" hidden="1" x14ac:dyDescent="0.2">
      <c r="A26" s="21"/>
      <c r="B26" s="22"/>
      <c r="C26" s="23"/>
      <c r="D26" s="24"/>
      <c r="E26" s="25"/>
      <c r="F26" s="26"/>
      <c r="G26" s="27"/>
      <c r="H26" s="28"/>
      <c r="I26" s="29"/>
      <c r="J26" s="30"/>
    </row>
    <row r="27" spans="1:10" ht="27" hidden="1" customHeight="1" x14ac:dyDescent="0.2">
      <c r="A27" s="31"/>
      <c r="B27" s="32"/>
      <c r="C27" s="33"/>
      <c r="D27" s="34"/>
      <c r="E27" s="35"/>
      <c r="F27" s="36"/>
      <c r="G27" s="37"/>
      <c r="H27" s="38"/>
      <c r="I27" s="39"/>
      <c r="J27" s="40"/>
    </row>
    <row r="28" spans="1:10" ht="137.25" customHeight="1" x14ac:dyDescent="0.2">
      <c r="A28" s="41">
        <v>1</v>
      </c>
      <c r="B28" s="42" t="s">
        <v>21</v>
      </c>
      <c r="C28" s="43"/>
      <c r="D28" s="44"/>
      <c r="E28" s="45" t="s">
        <v>22</v>
      </c>
      <c r="F28" s="46"/>
      <c r="G28" s="45" t="s">
        <v>23</v>
      </c>
      <c r="H28" s="46"/>
      <c r="I28" s="47">
        <f>(11.96+0*35)*1000*1.4*1.1*0.555*0.4*3.64</f>
        <v>14883.540672000003</v>
      </c>
      <c r="J28" s="48"/>
    </row>
    <row r="29" spans="1:10" ht="132.75" customHeight="1" x14ac:dyDescent="0.2">
      <c r="A29" s="41">
        <v>2</v>
      </c>
      <c r="B29" s="45" t="s">
        <v>24</v>
      </c>
      <c r="C29" s="49"/>
      <c r="D29" s="46"/>
      <c r="E29" s="45" t="s">
        <v>25</v>
      </c>
      <c r="F29" s="46"/>
      <c r="G29" s="45" t="s">
        <v>26</v>
      </c>
      <c r="H29" s="46"/>
      <c r="I29" s="47">
        <f>(11.96+0*35)*1000*1.4*1.1*0.565*0.6*3.64</f>
        <v>22727.568864000001</v>
      </c>
      <c r="J29" s="48"/>
    </row>
    <row r="30" spans="1:10" ht="105.75" customHeight="1" x14ac:dyDescent="0.2">
      <c r="A30" s="41">
        <v>3</v>
      </c>
      <c r="B30" s="45" t="s">
        <v>27</v>
      </c>
      <c r="C30" s="49"/>
      <c r="D30" s="46"/>
      <c r="E30" s="45" t="s">
        <v>28</v>
      </c>
      <c r="F30" s="46"/>
      <c r="G30" s="50" t="s">
        <v>29</v>
      </c>
      <c r="H30" s="46"/>
      <c r="I30" s="47">
        <f>7180.91*2.4*1.2*0.805*3.64</f>
        <v>60599.527148159999</v>
      </c>
      <c r="J30" s="48"/>
    </row>
    <row r="31" spans="1:10" ht="65.25" customHeight="1" x14ac:dyDescent="0.2">
      <c r="A31" s="41">
        <v>4</v>
      </c>
      <c r="B31" s="45" t="s">
        <v>30</v>
      </c>
      <c r="C31" s="49"/>
      <c r="D31" s="46"/>
      <c r="E31" s="45" t="s">
        <v>31</v>
      </c>
      <c r="F31" s="46"/>
      <c r="G31" s="50" t="s">
        <v>32</v>
      </c>
      <c r="H31" s="51"/>
      <c r="I31" s="47">
        <f>(0+800*1)*0.5*3.64</f>
        <v>1456</v>
      </c>
      <c r="J31" s="48"/>
    </row>
    <row r="32" spans="1:10" ht="24.75" customHeight="1" x14ac:dyDescent="0.2">
      <c r="A32" s="41">
        <v>5</v>
      </c>
      <c r="B32" s="52" t="s">
        <v>33</v>
      </c>
      <c r="C32" s="53"/>
      <c r="D32" s="54"/>
      <c r="E32" s="55" t="s">
        <v>34</v>
      </c>
      <c r="F32" s="56"/>
      <c r="G32" s="57">
        <f>(I28+I29+I30+I31)*0.1</f>
        <v>9966.6636684160021</v>
      </c>
      <c r="H32" s="58"/>
      <c r="I32" s="47">
        <f>G32</f>
        <v>9966.6636684160021</v>
      </c>
      <c r="J32" s="48"/>
    </row>
    <row r="33" spans="1:10" ht="24.75" customHeight="1" x14ac:dyDescent="0.2">
      <c r="A33" s="41">
        <v>6</v>
      </c>
      <c r="B33" s="59" t="s">
        <v>35</v>
      </c>
      <c r="C33" s="60"/>
      <c r="D33" s="61"/>
      <c r="E33" s="55"/>
      <c r="F33" s="56"/>
      <c r="G33" s="57">
        <v>54379.58</v>
      </c>
      <c r="H33" s="58"/>
      <c r="I33" s="47">
        <f>G33</f>
        <v>54379.58</v>
      </c>
      <c r="J33" s="48"/>
    </row>
    <row r="34" spans="1:10" ht="24.75" customHeight="1" x14ac:dyDescent="0.2">
      <c r="A34" s="41">
        <v>7</v>
      </c>
      <c r="B34" s="62" t="s">
        <v>36</v>
      </c>
      <c r="C34" s="63"/>
      <c r="D34" s="64"/>
      <c r="E34" s="55"/>
      <c r="F34" s="56"/>
      <c r="G34" s="57">
        <v>8474.57</v>
      </c>
      <c r="H34" s="58"/>
      <c r="I34" s="47">
        <f>G34</f>
        <v>8474.57</v>
      </c>
      <c r="J34" s="48"/>
    </row>
    <row r="35" spans="1:10" ht="16.5" customHeight="1" x14ac:dyDescent="0.2">
      <c r="A35" s="65">
        <v>8</v>
      </c>
      <c r="B35" s="66" t="s">
        <v>37</v>
      </c>
      <c r="C35" s="67"/>
      <c r="D35" s="68"/>
      <c r="E35" s="69"/>
      <c r="F35" s="70"/>
      <c r="G35" s="69"/>
      <c r="H35" s="70"/>
      <c r="I35" s="71">
        <f>SUM(I28:I34)</f>
        <v>172487.45035257604</v>
      </c>
      <c r="J35" s="70"/>
    </row>
    <row r="36" spans="1:10" ht="17.25" customHeight="1" x14ac:dyDescent="0.2">
      <c r="A36" s="65">
        <v>9</v>
      </c>
      <c r="B36" s="66" t="s">
        <v>38</v>
      </c>
      <c r="C36" s="67"/>
      <c r="D36" s="68"/>
      <c r="E36" s="69"/>
      <c r="F36" s="70"/>
      <c r="G36" s="69"/>
      <c r="H36" s="70"/>
      <c r="I36" s="71">
        <f>I35*18%</f>
        <v>31047.741063463687</v>
      </c>
      <c r="J36" s="72"/>
    </row>
    <row r="37" spans="1:10" ht="18" customHeight="1" x14ac:dyDescent="0.2">
      <c r="A37" s="65">
        <v>10</v>
      </c>
      <c r="B37" s="66" t="s">
        <v>39</v>
      </c>
      <c r="C37" s="67"/>
      <c r="D37" s="68"/>
      <c r="E37" s="69"/>
      <c r="F37" s="70"/>
      <c r="G37" s="69"/>
      <c r="H37" s="70"/>
      <c r="I37" s="71">
        <f>I35+I36</f>
        <v>203535.19141603971</v>
      </c>
      <c r="J37" s="70"/>
    </row>
    <row r="38" spans="1:10" x14ac:dyDescent="0.2">
      <c r="A38" s="73"/>
      <c r="B38" s="74"/>
      <c r="C38" s="74"/>
      <c r="D38" s="74"/>
      <c r="E38" s="75"/>
      <c r="F38" s="75"/>
      <c r="G38" s="75"/>
      <c r="H38" s="75"/>
      <c r="I38" s="76"/>
      <c r="J38" s="75"/>
    </row>
    <row r="39" spans="1:10" ht="23.25" customHeight="1" x14ac:dyDescent="0.2"/>
    <row r="40" spans="1:10" s="3" customFormat="1" x14ac:dyDescent="0.2">
      <c r="A40" s="3" t="s">
        <v>2</v>
      </c>
    </row>
    <row r="41" spans="1:10" s="3" customFormat="1" x14ac:dyDescent="0.2">
      <c r="A41" s="3" t="s">
        <v>40</v>
      </c>
    </row>
    <row r="42" spans="1:10" s="3" customFormat="1" ht="23.25" customHeight="1" x14ac:dyDescent="0.2">
      <c r="A42" s="3" t="s">
        <v>41</v>
      </c>
    </row>
    <row r="44" spans="1:10" hidden="1" x14ac:dyDescent="0.2"/>
    <row r="45" spans="1:10" x14ac:dyDescent="0.2">
      <c r="A45" s="77" t="s">
        <v>42</v>
      </c>
    </row>
    <row r="46" spans="1:10" s="3" customFormat="1" ht="21.75" customHeight="1" x14ac:dyDescent="0.2">
      <c r="A46" s="77" t="s">
        <v>43</v>
      </c>
    </row>
    <row r="47" spans="1:10" x14ac:dyDescent="0.2">
      <c r="A47" s="78"/>
    </row>
  </sheetData>
  <mergeCells count="60">
    <mergeCell ref="B36:D36"/>
    <mergeCell ref="E36:F36"/>
    <mergeCell ref="G36:H36"/>
    <mergeCell ref="I36:J36"/>
    <mergeCell ref="B37:D37"/>
    <mergeCell ref="E37:F37"/>
    <mergeCell ref="G37:H37"/>
    <mergeCell ref="I37:J37"/>
    <mergeCell ref="B34:D34"/>
    <mergeCell ref="E34:F34"/>
    <mergeCell ref="G34:H34"/>
    <mergeCell ref="I34:J34"/>
    <mergeCell ref="B35:D35"/>
    <mergeCell ref="E35:F35"/>
    <mergeCell ref="G35:H35"/>
    <mergeCell ref="I35:J35"/>
    <mergeCell ref="B32:D32"/>
    <mergeCell ref="E32:F32"/>
    <mergeCell ref="G32:H32"/>
    <mergeCell ref="I32:J32"/>
    <mergeCell ref="B33:D33"/>
    <mergeCell ref="E33:F33"/>
    <mergeCell ref="G33:H33"/>
    <mergeCell ref="I33:J33"/>
    <mergeCell ref="B30:D30"/>
    <mergeCell ref="E30:F30"/>
    <mergeCell ref="G30:H30"/>
    <mergeCell ref="I30:J30"/>
    <mergeCell ref="B31:D31"/>
    <mergeCell ref="E31:F31"/>
    <mergeCell ref="G31:H31"/>
    <mergeCell ref="I31:J31"/>
    <mergeCell ref="B28:D28"/>
    <mergeCell ref="E28:F28"/>
    <mergeCell ref="G28:H28"/>
    <mergeCell ref="I28:J28"/>
    <mergeCell ref="B29:D29"/>
    <mergeCell ref="E29:F29"/>
    <mergeCell ref="G29:H29"/>
    <mergeCell ref="I29:J29"/>
    <mergeCell ref="A22:J22"/>
    <mergeCell ref="A23:J23"/>
    <mergeCell ref="A24:A27"/>
    <mergeCell ref="B24:D27"/>
    <mergeCell ref="E24:F27"/>
    <mergeCell ref="G24:H27"/>
    <mergeCell ref="I24:J27"/>
    <mergeCell ref="D16:G16"/>
    <mergeCell ref="D17:G17"/>
    <mergeCell ref="A18:J18"/>
    <mergeCell ref="A19:J19"/>
    <mergeCell ref="A20:J20"/>
    <mergeCell ref="A21:J21"/>
    <mergeCell ref="B1:I1"/>
    <mergeCell ref="B5:J5"/>
    <mergeCell ref="G7:I7"/>
    <mergeCell ref="G9:J9"/>
    <mergeCell ref="G10:J10"/>
    <mergeCell ref="A12:E12"/>
    <mergeCell ref="G12:J12"/>
  </mergeCells>
  <pageMargins left="0.39370078740157483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 Безымянный, Плодород-Топольч</vt:lpstr>
      <vt:lpstr>'РП Безымянный, Плодород-Топольч'!Область_печати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Sergey Aleksandrovich</dc:creator>
  <cp:lastModifiedBy>Kalinin Sergey Aleksandrovich</cp:lastModifiedBy>
  <dcterms:created xsi:type="dcterms:W3CDTF">2013-11-13T09:38:59Z</dcterms:created>
  <dcterms:modified xsi:type="dcterms:W3CDTF">2013-11-13T09:41:43Z</dcterms:modified>
</cp:coreProperties>
</file>