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45" windowWidth="18195" windowHeight="13350"/>
  </bookViews>
  <sheets>
    <sheet name="Талалова -д" sheetId="1" r:id="rId1"/>
  </sheets>
  <calcPr calcId="125725"/>
</workbook>
</file>

<file path=xl/calcChain.xml><?xml version="1.0" encoding="utf-8"?>
<calcChain xmlns="http://schemas.openxmlformats.org/spreadsheetml/2006/main">
  <c r="F8" i="1"/>
  <c r="G19" l="1"/>
  <c r="G18"/>
  <c r="G16"/>
  <c r="G20" l="1"/>
  <c r="E17"/>
  <c r="G17" s="1"/>
  <c r="G22" l="1"/>
  <c r="G21"/>
</calcChain>
</file>

<file path=xl/sharedStrings.xml><?xml version="1.0" encoding="utf-8"?>
<sst xmlns="http://schemas.openxmlformats.org/spreadsheetml/2006/main" count="33" uniqueCount="33">
  <si>
    <t xml:space="preserve">Заказчик:        </t>
  </si>
  <si>
    <t>Подрядчик: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</si>
  <si>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</si>
  <si>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</si>
  <si>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</si>
  <si>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</si>
  <si>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 xml:space="preserve">_____________А.Д. Филимонов </t>
  </si>
  <si>
    <t>"___"  _____________  20    г.</t>
  </si>
  <si>
    <t>Смета № 1</t>
  </si>
  <si>
    <t>Проектные работы.</t>
  </si>
  <si>
    <t>Монтаж ВЛИ-0,4 кВ от пунктовой опоры ТП-527 до границ земельного участка с кадастровым номером: 64:48:010116:512, с/х "Комбайн", б/н в Волжском р-не.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</si>
  <si>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</si>
  <si>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</si>
  <si>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</si>
  <si>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  
а%/100хКi</t>
  </si>
  <si>
    <t>Стоимость
руб.</t>
  </si>
  <si>
    <t xml:space="preserve">ВЛИ-0,4 кВ 
Общая стоимость                     строительства                           734 674,70 руб.,                                      в ценах 2001 г.-
124 272,59руб. </t>
  </si>
  <si>
    <t>СБЦ 2003г.                                               Раздел3.Табл.12 БЦП= 9941,81 ; Раздел3.Табл.11п.1 стр.31  К1=2,4; Табл.11п.4 стр.31  К2=1,2;  
Табл.А12 п.1 К3=0,805;          К4(удорож.)=3,64</t>
  </si>
  <si>
    <t>9941,81х2,4х1,2х0,805х3,64</t>
  </si>
  <si>
    <t xml:space="preserve">Сбор исходных данных 10%
</t>
  </si>
  <si>
    <t>От п.1</t>
  </si>
  <si>
    <t xml:space="preserve">Согласование с организациями города
</t>
  </si>
  <si>
    <t xml:space="preserve">Инженерно-геодезические изыскания 
</t>
  </si>
  <si>
    <t xml:space="preserve">ИТОГО 
</t>
  </si>
  <si>
    <t xml:space="preserve">НДС 18%
</t>
  </si>
  <si>
    <t xml:space="preserve">ВСЕГО
</t>
  </si>
  <si>
    <t>Исполнитель:</t>
  </si>
  <si>
    <t>Ведущий инженер-сметчик ООО "ГЭС"</t>
  </si>
  <si>
    <t>ГолахО.И. _____________________</t>
  </si>
  <si>
    <t>Проверил:</t>
  </si>
  <si>
    <t>Сахаров А.П.____________________</t>
  </si>
  <si>
    <t xml:space="preserve">Приложение  № 3 к договору № _______ от "____"__________                 г. </t>
  </si>
  <si>
    <t>_____________ С.Ю. Яценко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</si>
</sst>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р_.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3" fontId="6" fillId="0" borderId="0" xfId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3" fontId="6" fillId="0" borderId="2" xfId="1" applyFont="1" applyBorder="1" applyAlignment="1">
      <alignment wrapText="1"/>
    </xf>
    <xf numFmtId="43" fontId="6" fillId="0" borderId="3" xfId="1" applyFont="1" applyBorder="1" applyAlignment="1">
      <alignment wrapText="1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43" fontId="6" fillId="0" borderId="2" xfId="1" applyFont="1" applyBorder="1" applyAlignment="1">
      <alignment horizontal="center" vertical="center" wrapText="1"/>
    </xf>
    <xf numFmtId="43" fontId="6" fillId="0" borderId="3" xfId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3" fontId="6" fillId="0" borderId="2" xfId="1" applyFont="1" applyFill="1" applyBorder="1" applyAlignment="1">
      <alignment horizontal="center" vertical="center" wrapText="1"/>
    </xf>
    <xf numFmtId="43" fontId="6" fillId="0" borderId="3" xfId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distributed" wrapText="1"/>
    </xf>
    <xf numFmtId="0" fontId="7" fillId="0" borderId="3" xfId="0" applyFont="1" applyBorder="1" applyAlignment="1">
      <alignment horizontal="left" vertical="distributed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</cellXfs>
  <cellStyles count="3">
    <cellStyle name="Обычный" xfId="0" builtinId="0"/>
    <cellStyle name="Финансовый" xfId="1" builtinId="3"/>
    <cellStyle name="Финансов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topLeftCell="A16" zoomScale="90" zoomScaleNormal="90" workbookViewId="0">
      <selection activeCell="C29" sqref="C29"/>
    </sheetView>
  </sheetViews>
  <sheetFormatPr defaultRowHeight="15"/>
  <cols>
    <col min="3" max="3" width="13.28515625" customWidth="1"/>
    <col min="4" max="4" width="20.140625" customWidth="1"/>
    <col min="6" max="6" width="9.85546875" customWidth="1"/>
    <col min="8" max="9" width="10.5703125" customWidth="1"/>
    <col min="10" max="10" width="10" customWidth="1"/>
  </cols>
  <sheetData>
    <row r="1" spans="1:9" s="1" customFormat="1" ht="15.75">
      <c r="C1" s="1" t="s">
        <v>31</v>
      </c>
    </row>
    <row r="2" spans="1:9" s="1" customFormat="1" ht="15.75"/>
    <row r="3" spans="1:9" s="1" customFormat="1" ht="15.75">
      <c r="A3" s="1" t="s">
        <v>0</v>
      </c>
      <c r="F3" s="1" t="s">
        <v>1</v>
      </c>
    </row>
    <row r="4" spans="1:9" s="1" customFormat="1" ht="15.75">
      <c r="A4" s="1" t="s">
        <v>2</v>
      </c>
      <c r="F4" s="1" t="s">
        <v>3</v>
      </c>
    </row>
    <row r="5" spans="1:9" s="1" customFormat="1" ht="15.75">
      <c r="A5" s="1" t="s">
        <v>4</v>
      </c>
      <c r="F5" s="1" t="s">
        <v>5</v>
      </c>
    </row>
    <row r="6" spans="1:9" s="1" customFormat="1" ht="15.75"/>
    <row r="7" spans="1:9" s="1" customFormat="1" ht="15.75">
      <c r="A7" s="2" t="s">
        <v>6</v>
      </c>
      <c r="F7" s="2" t="s">
        <v>32</v>
      </c>
    </row>
    <row r="8" spans="1:9" s="1" customFormat="1" ht="15.75">
      <c r="A8" s="2" t="s">
        <v>7</v>
      </c>
      <c r="F8" s="3" t="str">
        <f>A8</f>
        <v>"___"  _____________  20    г.</v>
      </c>
      <c r="G8" s="4"/>
    </row>
    <row r="9" spans="1:9">
      <c r="A9" s="5"/>
    </row>
    <row r="10" spans="1:9" ht="15.75">
      <c r="A10" s="17" t="s">
        <v>8</v>
      </c>
      <c r="B10" s="17"/>
      <c r="C10" s="17"/>
      <c r="D10" s="17"/>
      <c r="E10" s="17"/>
      <c r="F10" s="17"/>
      <c r="G10" s="17"/>
      <c r="H10" s="17"/>
      <c r="I10" s="6"/>
    </row>
    <row r="11" spans="1:9" ht="15.75">
      <c r="A11" s="17" t="s">
        <v>9</v>
      </c>
      <c r="B11" s="17"/>
      <c r="C11" s="17"/>
      <c r="D11" s="17"/>
      <c r="E11" s="17"/>
      <c r="F11" s="17"/>
      <c r="G11" s="17"/>
      <c r="H11" s="17"/>
      <c r="I11" s="6"/>
    </row>
    <row r="12" spans="1:9" ht="5.25" customHeight="1">
      <c r="A12" s="1"/>
      <c r="B12" s="1"/>
      <c r="C12" s="1"/>
      <c r="D12" s="7"/>
      <c r="E12" s="1"/>
      <c r="F12" s="1"/>
      <c r="G12" s="1"/>
      <c r="H12" s="1"/>
      <c r="I12" s="1"/>
    </row>
    <row r="13" spans="1:9" ht="48.75" customHeight="1">
      <c r="A13" s="18" t="s">
        <v>10</v>
      </c>
      <c r="B13" s="18"/>
      <c r="C13" s="18"/>
      <c r="D13" s="18"/>
      <c r="E13" s="18"/>
      <c r="F13" s="18"/>
      <c r="G13" s="18"/>
      <c r="H13" s="18"/>
      <c r="I13" s="8"/>
    </row>
    <row r="14" spans="1:9" ht="5.25" customHeight="1">
      <c r="A14" s="5"/>
    </row>
    <row r="15" spans="1:9" ht="137.25" customHeight="1">
      <c r="A15" s="9" t="s">
        <v>11</v>
      </c>
      <c r="B15" s="19" t="s">
        <v>12</v>
      </c>
      <c r="C15" s="20"/>
      <c r="D15" s="9" t="s">
        <v>13</v>
      </c>
      <c r="E15" s="19" t="s">
        <v>14</v>
      </c>
      <c r="F15" s="20"/>
      <c r="G15" s="19" t="s">
        <v>15</v>
      </c>
      <c r="H15" s="20"/>
    </row>
    <row r="16" spans="1:9" ht="161.25" customHeight="1">
      <c r="A16" s="9">
        <v>1</v>
      </c>
      <c r="B16" s="19" t="s">
        <v>16</v>
      </c>
      <c r="C16" s="20"/>
      <c r="D16" s="9" t="s">
        <v>17</v>
      </c>
      <c r="E16" s="19" t="s">
        <v>18</v>
      </c>
      <c r="F16" s="20"/>
      <c r="G16" s="21">
        <f>9941.81*1.2*0.805*2.4*3.64</f>
        <v>83898.695986559993</v>
      </c>
      <c r="H16" s="22"/>
    </row>
    <row r="17" spans="1:8" ht="33" customHeight="1">
      <c r="A17" s="9">
        <v>2</v>
      </c>
      <c r="B17" s="23" t="s">
        <v>19</v>
      </c>
      <c r="C17" s="24"/>
      <c r="D17" s="10" t="s">
        <v>20</v>
      </c>
      <c r="E17" s="25">
        <f>G16*0.1</f>
        <v>8389.8695986559997</v>
      </c>
      <c r="F17" s="26"/>
      <c r="G17" s="27">
        <f>E17</f>
        <v>8389.8695986559997</v>
      </c>
      <c r="H17" s="28"/>
    </row>
    <row r="18" spans="1:8" ht="30.75" customHeight="1">
      <c r="A18" s="9">
        <v>3</v>
      </c>
      <c r="B18" s="23" t="s">
        <v>21</v>
      </c>
      <c r="C18" s="24"/>
      <c r="D18" s="9"/>
      <c r="E18" s="29"/>
      <c r="F18" s="30"/>
      <c r="G18" s="27">
        <f>6780+7230.53</f>
        <v>14010.529999999999</v>
      </c>
      <c r="H18" s="28"/>
    </row>
    <row r="19" spans="1:8" s="12" customFormat="1" ht="48" customHeight="1">
      <c r="A19" s="11">
        <v>4</v>
      </c>
      <c r="B19" s="31" t="s">
        <v>22</v>
      </c>
      <c r="C19" s="32"/>
      <c r="D19" s="11"/>
      <c r="E19" s="33"/>
      <c r="F19" s="34"/>
      <c r="G19" s="35">
        <f>40742+2*2400</f>
        <v>45542</v>
      </c>
      <c r="H19" s="36"/>
    </row>
    <row r="20" spans="1:8" ht="21.75" customHeight="1">
      <c r="A20" s="9"/>
      <c r="B20" s="41" t="s">
        <v>23</v>
      </c>
      <c r="C20" s="42"/>
      <c r="D20" s="9"/>
      <c r="E20" s="29"/>
      <c r="F20" s="30"/>
      <c r="G20" s="43">
        <f>SUM(G16:H19)</f>
        <v>151841.09558521601</v>
      </c>
      <c r="H20" s="44"/>
    </row>
    <row r="21" spans="1:8" ht="21" customHeight="1">
      <c r="A21" s="9"/>
      <c r="B21" s="37" t="s">
        <v>24</v>
      </c>
      <c r="C21" s="38"/>
      <c r="D21" s="9"/>
      <c r="E21" s="29"/>
      <c r="F21" s="30"/>
      <c r="G21" s="21">
        <f>ROUND(G20*0.18,2)</f>
        <v>27331.4</v>
      </c>
      <c r="H21" s="22"/>
    </row>
    <row r="22" spans="1:8" ht="24" customHeight="1">
      <c r="A22" s="9"/>
      <c r="B22" s="37" t="s">
        <v>25</v>
      </c>
      <c r="C22" s="38"/>
      <c r="D22" s="9"/>
      <c r="E22" s="29"/>
      <c r="F22" s="30"/>
      <c r="G22" s="39">
        <f>SUM(G20:H21)</f>
        <v>179172.49558521601</v>
      </c>
      <c r="H22" s="40"/>
    </row>
    <row r="23" spans="1:8" ht="3.75" customHeight="1">
      <c r="A23" s="13"/>
      <c r="B23" s="14"/>
      <c r="C23" s="14"/>
      <c r="D23" s="13"/>
      <c r="E23" s="15"/>
      <c r="F23" s="15"/>
      <c r="G23" s="16"/>
      <c r="H23" s="16"/>
    </row>
    <row r="24" spans="1:8" s="1" customFormat="1" ht="15.75">
      <c r="A24" s="1" t="s">
        <v>26</v>
      </c>
    </row>
    <row r="25" spans="1:8" s="1" customFormat="1" ht="15.75">
      <c r="A25" s="1" t="s">
        <v>27</v>
      </c>
    </row>
    <row r="26" spans="1:8" s="1" customFormat="1" ht="15.75">
      <c r="A26" s="1" t="s">
        <v>28</v>
      </c>
    </row>
    <row r="27" spans="1:8" s="1" customFormat="1" ht="15.75">
      <c r="A27" s="2" t="s">
        <v>29</v>
      </c>
    </row>
    <row r="28" spans="1:8" s="1" customFormat="1" ht="15.75">
      <c r="A28" s="1" t="s">
        <v>30</v>
      </c>
    </row>
  </sheetData>
  <mergeCells count="27">
    <mergeCell ref="B22:C22"/>
    <mergeCell ref="E22:F22"/>
    <mergeCell ref="G22:H22"/>
    <mergeCell ref="B20:C20"/>
    <mergeCell ref="E20:F20"/>
    <mergeCell ref="G20:H20"/>
    <mergeCell ref="B21:C21"/>
    <mergeCell ref="E21:F21"/>
    <mergeCell ref="G21:H21"/>
    <mergeCell ref="B18:C18"/>
    <mergeCell ref="E18:F18"/>
    <mergeCell ref="G18:H18"/>
    <mergeCell ref="B19:C19"/>
    <mergeCell ref="E19:F19"/>
    <mergeCell ref="G19:H19"/>
    <mergeCell ref="B16:C16"/>
    <mergeCell ref="E16:F16"/>
    <mergeCell ref="G16:H16"/>
    <mergeCell ref="B17:C17"/>
    <mergeCell ref="E17:F17"/>
    <mergeCell ref="G17:H17"/>
    <mergeCell ref="A10:H10"/>
    <mergeCell ref="A11:H11"/>
    <mergeCell ref="A13:H13"/>
    <mergeCell ref="B15:C15"/>
    <mergeCell ref="E15:F15"/>
    <mergeCell ref="G15:H15"/>
  </mergeCells>
  <pageMargins left="0.91" right="0.16" top="0.46" bottom="0.19" header="0.3" footer="0.1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Талалова -д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Bahmutskova Olga Sergeevna</dc:creator>
  <cp:lastModifiedBy>SPGS</cp:lastModifiedBy>
  <cp:lastPrinted>2014-02-18T06:14:18Z</cp:lastPrinted>
  <dcterms:created xsi:type="dcterms:W3CDTF">2014-02-03T06:48:46Z</dcterms:created>
  <dcterms:modified xsi:type="dcterms:W3CDTF">2014-02-18T06:14:48Z</dcterms:modified>
</cp:coreProperties>
</file>