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18 год ЗАО\05 май\ЗАО. Размещение 21.05.2018\по № 143-18\Сведения о договоре\"/>
    </mc:Choice>
  </mc:AlternateContent>
  <bookViews>
    <workbookView xWindow="240" yWindow="60" windowWidth="24720" windowHeight="12345"/>
  </bookViews>
  <sheets>
    <sheet name="ШРС-КЛ-ТП 388 - Жаднова НВ" sheetId="1" r:id="rId1"/>
  </sheets>
  <calcPr calcId="152511" refMode="R1C1"/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D8" i="1"/>
  <c r="D25" i="1" l="1"/>
  <c r="E25" i="1" s="1"/>
  <c r="E28" i="1" s="1"/>
  <c r="E29" i="1" s="1"/>
  <c r="E30" i="1" s="1"/>
</calcChain>
</file>

<file path=xl/sharedStrings.xml><?xml version="1.0" encoding="utf-8"?>
<sst xmlns="http://schemas.openxmlformats.org/spreadsheetml/2006/main" count="51" uniqueCount="46">
  <si>
    <t>Приложение №_____к договору №_____от"___"__________________2018г.</t>
  </si>
  <si>
    <t xml:space="preserve">Заказчик:        </t>
  </si>
  <si>
    <t>Исполнитель: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</si>
  <si>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</si>
  <si>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</si>
  <si>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</si>
  <si>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</si>
  <si>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 Стрелин</t>
  </si>
  <si>
    <t>_____________А.Н. Куликов</t>
  </si>
  <si>
    <t>"___" ___________ 2018 г.</t>
  </si>
  <si>
    <t xml:space="preserve">Смета № </t>
  </si>
  <si>
    <t>Проектные работы.</t>
  </si>
  <si>
    <t>Установка шкафа ШРС-1-51 (1шт.) ТП 388, ул. Советская, 30/32.</t>
  </si>
  <si>
    <t>Монтаж КЛ - 0,4кВ, от РУ -0,4кВ ТП 388 до проектируемого ШРС, ул. Советская.</t>
  </si>
  <si>
    <t>Монтаж КЛ - 0,4кВ, от ШРС ТП 388 до существующего ВРУ ж/д, ул. Советская.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</si>
  <si>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</si>
  <si>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</si>
  <si>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</si>
  <si>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</si>
  <si>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</si>
  <si>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Установка ШРС-1-51УЗ (1шт) Общая стоимость 49555,89 руб., В ценах 2001г.- 7649,64</t>
  </si>
  <si>
    <t>СБЦ 2003г.                                               Раздел3.Табл.11 БЦП=688,47; Раздел1. стр.10 п.1.8.4 К1=0,7; Раздел 3.Табл.А12 п.2 К2= 0,85;   К4(удорож.)=3,83;</t>
  </si>
  <si>
    <t>688,47х0,7х0,85х3,83</t>
  </si>
  <si>
    <t>Кабельные линии напряжением до 35 кВ интервалы протяженности до 100м (от РУ до ШРС)</t>
  </si>
  <si>
    <t>СБЦ  2012 г.  Раздел.3 Табл.17 п.1
A=11,960тыс.руб; B=0 тыс.руб;
Осн. показ. Х=объект                                                   Раздел 3.Гл.2.8. Прим.2.8.1.1     К2 =1,4; К3 =1,1 Табл.46 К4=0,555.                                 М.у.2009г.  п.1.4 К5=0,4     К6(удорож.)=3,83</t>
  </si>
  <si>
    <t>(A + B * Хзад) * Количество *  K1 * K2 * K3*К4*К5*К6
(11,960тыс.руб + 0 тыс.руб *1)  * 0.4  *  1.4*1,1*0,555* 3.83</t>
  </si>
  <si>
    <t xml:space="preserve"> Кабельные линии напряжением до 35 кВ интервалы протяженности до 100м (от РУ до ШРС)</t>
  </si>
  <si>
    <t>СБЦ  2012 г.  Раз.3 Табл.17 п.2
A=11,960тыс.руб; B=0тыс.руб;
Осн. показ. Х=объект                                                            Раздел 3.Гл.2.8. Прим.2.8.1.1     К2 =1,4; К3 =1,1 Табл.47 К4=0,565.                                 М.у.2009г.  п.1.4 К5=0,6      К6(удорож.)=3,83</t>
  </si>
  <si>
    <t>(A + B * Хзад) * Количество *  K1 * K2 * K3*К4*К5*К6
(11,960 тыс.руб + 0 тыс.руб *1)  * 0.6* 1.4*1,1*0,565* 3.83</t>
  </si>
  <si>
    <t>Кабельные линии напряжением до 35 кВ интервалы протяженности до 100м (от ШРС до ВРУ ж/д)</t>
  </si>
  <si>
    <t xml:space="preserve"> Кабельные линии напряжением до 35 кВ интервалы протяженности до 100м (от ШРС до ВРУ ж/д)</t>
  </si>
  <si>
    <t>Расчет токов короткого замыкания</t>
  </si>
  <si>
    <t>Раздел 4.2 Табл.30 п.1  Раздел 4.2 Табл.30  столбец 7 К2(1)</t>
  </si>
  <si>
    <t xml:space="preserve">Срп(п)=(а+вх)*К2(1)*    *Кинд *К3           (0+800*1)*0,5*3,83             </t>
  </si>
  <si>
    <t>Сбор исходных данных 10%</t>
  </si>
  <si>
    <t>От п.1-6</t>
  </si>
  <si>
    <t>Согласование с организациями города</t>
  </si>
  <si>
    <t>Гор.газ, Тепловые сети, НЭСК, Ростелеком</t>
  </si>
  <si>
    <t xml:space="preserve">Инженерно-геодезические изыскания </t>
  </si>
  <si>
    <t xml:space="preserve">ИТОГО </t>
  </si>
  <si>
    <t>НДС 18%</t>
  </si>
  <si>
    <t>ВСЕГО</t>
  </si>
  <si>
    <t>Инженер-сметчик ООО "ГЭС"</t>
  </si>
  <si>
    <t>Балтаева С.А.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</si>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</sst>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distributed" wrapText="1"/>
    </xf>
    <xf numFmtId="2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/>
    <xf numFmtId="0" fontId="4" fillId="0" borderId="7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K23" sqref="K23"/>
    </sheetView>
  </sheetViews>
  <sheetFormatPr defaultRowHeight="15.75" x14ac:dyDescent="0.25"/>
  <cols>
    <col min="1" max="1" width="5.140625" style="1" customWidth="1"/>
    <col min="2" max="2" width="20.140625" style="1" customWidth="1"/>
    <col min="3" max="3" width="31.42578125" style="1" customWidth="1"/>
    <col min="4" max="4" width="22.140625" style="1" customWidth="1"/>
    <col min="5" max="5" width="12.85546875" style="1" customWidth="1"/>
    <col min="6" max="6" width="8.42578125" style="1" customWidth="1"/>
    <col min="7" max="16384" width="9.140625" style="1"/>
  </cols>
  <sheetData>
    <row r="1" spans="1:5" x14ac:dyDescent="0.25">
      <c r="B1" s="36" t="s">
        <v>0</v>
      </c>
      <c r="C1" s="36"/>
      <c r="D1" s="36"/>
      <c r="E1" s="36"/>
    </row>
    <row r="3" spans="1:5" x14ac:dyDescent="0.25">
      <c r="A3" s="1" t="s">
        <v>1</v>
      </c>
      <c r="D3" s="2" t="s">
        <v>2</v>
      </c>
    </row>
    <row r="4" spans="1:5" x14ac:dyDescent="0.25">
      <c r="A4" s="1" t="s">
        <v>3</v>
      </c>
      <c r="D4" s="2" t="s">
        <v>4</v>
      </c>
    </row>
    <row r="5" spans="1:5" x14ac:dyDescent="0.25">
      <c r="A5" s="1" t="s">
        <v>5</v>
      </c>
      <c r="D5" s="2" t="s">
        <v>6</v>
      </c>
    </row>
    <row r="6" spans="1:5" x14ac:dyDescent="0.25">
      <c r="D6" s="3"/>
    </row>
    <row r="7" spans="1:5" x14ac:dyDescent="0.25">
      <c r="A7" s="4" t="s">
        <v>7</v>
      </c>
      <c r="D7" s="2" t="s">
        <v>8</v>
      </c>
    </row>
    <row r="8" spans="1:5" x14ac:dyDescent="0.25">
      <c r="A8" s="4" t="s">
        <v>9</v>
      </c>
      <c r="D8" s="2" t="str">
        <f>A8</f>
        <v>"___" ___________ 2018 г.</v>
      </c>
      <c r="E8" s="5"/>
    </row>
    <row r="9" spans="1:5" x14ac:dyDescent="0.25">
      <c r="A9" s="4"/>
      <c r="D9" s="6"/>
      <c r="E9" s="5"/>
    </row>
    <row r="10" spans="1:5" ht="18" customHeight="1" x14ac:dyDescent="0.25">
      <c r="A10" s="37" t="s">
        <v>10</v>
      </c>
      <c r="B10" s="37"/>
      <c r="C10" s="37"/>
      <c r="D10" s="37"/>
      <c r="E10" s="37"/>
    </row>
    <row r="11" spans="1:5" ht="12.75" customHeight="1" x14ac:dyDescent="0.25">
      <c r="A11" s="7"/>
      <c r="B11" s="7"/>
      <c r="C11" s="7" t="s">
        <v>11</v>
      </c>
      <c r="D11" s="7"/>
      <c r="E11" s="7"/>
    </row>
    <row r="12" spans="1:5" ht="33" customHeight="1" x14ac:dyDescent="0.25">
      <c r="A12" s="37" t="s">
        <v>12</v>
      </c>
      <c r="B12" s="37"/>
      <c r="C12" s="37"/>
      <c r="D12" s="37"/>
      <c r="E12" s="37"/>
    </row>
    <row r="13" spans="1:5" ht="18" customHeight="1" x14ac:dyDescent="0.25">
      <c r="A13" s="37" t="s">
        <v>13</v>
      </c>
      <c r="B13" s="37"/>
      <c r="C13" s="37"/>
      <c r="D13" s="37"/>
      <c r="E13" s="37"/>
    </row>
    <row r="14" spans="1:5" ht="49.5" hidden="1" customHeight="1" x14ac:dyDescent="0.25">
      <c r="A14" s="38"/>
      <c r="B14" s="38"/>
      <c r="C14" s="38"/>
      <c r="D14" s="38"/>
      <c r="E14" s="38"/>
    </row>
    <row r="15" spans="1:5" ht="24.75" customHeight="1" x14ac:dyDescent="0.25">
      <c r="A15" s="38" t="s">
        <v>14</v>
      </c>
      <c r="B15" s="38"/>
      <c r="C15" s="38"/>
      <c r="D15" s="38"/>
      <c r="E15" s="38"/>
    </row>
    <row r="16" spans="1:5" ht="18.75" customHeight="1" x14ac:dyDescent="0.25">
      <c r="A16" s="8"/>
      <c r="B16" s="8"/>
      <c r="C16" s="8"/>
      <c r="D16" s="8"/>
      <c r="E16" s="8"/>
    </row>
    <row r="17" spans="1:5" ht="12.75" customHeight="1" x14ac:dyDescent="0.25">
      <c r="A17" s="28" t="s">
        <v>15</v>
      </c>
      <c r="B17" s="30" t="s">
        <v>16</v>
      </c>
      <c r="C17" s="30" t="s">
        <v>17</v>
      </c>
      <c r="D17" s="30" t="s">
        <v>18</v>
      </c>
      <c r="E17" s="34" t="s">
        <v>19</v>
      </c>
    </row>
    <row r="18" spans="1:5" ht="51" customHeight="1" x14ac:dyDescent="0.25">
      <c r="A18" s="29"/>
      <c r="B18" s="31"/>
      <c r="C18" s="32"/>
      <c r="D18" s="33"/>
      <c r="E18" s="35"/>
    </row>
    <row r="19" spans="1:5" ht="111" customHeight="1" x14ac:dyDescent="0.25">
      <c r="A19" s="9">
        <v>1</v>
      </c>
      <c r="B19" s="9" t="s">
        <v>20</v>
      </c>
      <c r="C19" s="10" t="s">
        <v>21</v>
      </c>
      <c r="D19" s="10" t="s">
        <v>22</v>
      </c>
      <c r="E19" s="11">
        <f>688.47*0.7*0.85*3.83</f>
        <v>1568.9198594999998</v>
      </c>
    </row>
    <row r="20" spans="1:5" ht="177.75" customHeight="1" x14ac:dyDescent="0.25">
      <c r="A20" s="12">
        <v>2</v>
      </c>
      <c r="B20" s="13" t="s">
        <v>23</v>
      </c>
      <c r="C20" s="14" t="s">
        <v>24</v>
      </c>
      <c r="D20" s="13" t="s">
        <v>25</v>
      </c>
      <c r="E20" s="15">
        <f>(11960+0*1)*0.4*1.4*1.1*0.555*3.83</f>
        <v>15660.428784000002</v>
      </c>
    </row>
    <row r="21" spans="1:5" ht="172.5" customHeight="1" x14ac:dyDescent="0.25">
      <c r="A21" s="16">
        <v>3</v>
      </c>
      <c r="B21" s="13" t="s">
        <v>26</v>
      </c>
      <c r="C21" s="14" t="s">
        <v>27</v>
      </c>
      <c r="D21" s="9" t="s">
        <v>28</v>
      </c>
      <c r="E21" s="15">
        <f>(11960+0*1)*0.6*1.4*1.1*0.565*3.83</f>
        <v>23913.898008</v>
      </c>
    </row>
    <row r="22" spans="1:5" ht="172.5" customHeight="1" x14ac:dyDescent="0.25">
      <c r="A22" s="16">
        <v>4</v>
      </c>
      <c r="B22" s="13" t="s">
        <v>29</v>
      </c>
      <c r="C22" s="14" t="s">
        <v>24</v>
      </c>
      <c r="D22" s="13" t="s">
        <v>25</v>
      </c>
      <c r="E22" s="15">
        <f>(11960+0*1)*0.4*1.4*1.1*0.555*3.83</f>
        <v>15660.428784000002</v>
      </c>
    </row>
    <row r="23" spans="1:5" ht="172.5" customHeight="1" x14ac:dyDescent="0.25">
      <c r="A23" s="16">
        <v>5</v>
      </c>
      <c r="B23" s="13" t="s">
        <v>30</v>
      </c>
      <c r="C23" s="14" t="s">
        <v>27</v>
      </c>
      <c r="D23" s="13" t="s">
        <v>28</v>
      </c>
      <c r="E23" s="15">
        <f>(11960+0*1)*0.6*1.4*1.1*0.565*3.83</f>
        <v>23913.898008</v>
      </c>
    </row>
    <row r="24" spans="1:5" ht="67.5" customHeight="1" x14ac:dyDescent="0.25">
      <c r="A24" s="12">
        <v>6</v>
      </c>
      <c r="B24" s="9" t="s">
        <v>31</v>
      </c>
      <c r="C24" s="13" t="s">
        <v>32</v>
      </c>
      <c r="D24" s="13" t="s">
        <v>33</v>
      </c>
      <c r="E24" s="15">
        <f>800*1*0.5*3.83</f>
        <v>1532</v>
      </c>
    </row>
    <row r="25" spans="1:5" ht="33.75" customHeight="1" x14ac:dyDescent="0.25">
      <c r="A25" s="12">
        <v>7</v>
      </c>
      <c r="B25" s="17" t="s">
        <v>34</v>
      </c>
      <c r="C25" s="18" t="s">
        <v>35</v>
      </c>
      <c r="D25" s="19">
        <f>(E24+E23+E22+E21+E20+E19)*0.1</f>
        <v>8224.9573443500012</v>
      </c>
      <c r="E25" s="20">
        <f>D25</f>
        <v>8224.9573443500012</v>
      </c>
    </row>
    <row r="26" spans="1:5" ht="49.5" customHeight="1" x14ac:dyDescent="0.25">
      <c r="A26" s="12">
        <v>8</v>
      </c>
      <c r="B26" s="21" t="s">
        <v>36</v>
      </c>
      <c r="C26" s="13" t="s">
        <v>37</v>
      </c>
      <c r="D26" s="19"/>
      <c r="E26" s="20">
        <v>6467.26</v>
      </c>
    </row>
    <row r="27" spans="1:5" ht="50.25" customHeight="1" x14ac:dyDescent="0.25">
      <c r="A27" s="12">
        <v>9</v>
      </c>
      <c r="B27" s="21" t="s">
        <v>38</v>
      </c>
      <c r="C27" s="13"/>
      <c r="D27" s="19"/>
      <c r="E27" s="20">
        <v>20066.12</v>
      </c>
    </row>
    <row r="28" spans="1:5" ht="18" customHeight="1" x14ac:dyDescent="0.25">
      <c r="A28" s="22"/>
      <c r="B28" s="23" t="s">
        <v>39</v>
      </c>
      <c r="C28" s="18"/>
      <c r="D28" s="18"/>
      <c r="E28" s="20">
        <f>E27+E26+E25+E24+E23+E22+E21+E20+E19</f>
        <v>117007.91078785002</v>
      </c>
    </row>
    <row r="29" spans="1:5" x14ac:dyDescent="0.25">
      <c r="A29" s="22"/>
      <c r="B29" s="23" t="s">
        <v>40</v>
      </c>
      <c r="C29" s="18"/>
      <c r="D29" s="18"/>
      <c r="E29" s="20">
        <f>ROUND(E28*18%,2)</f>
        <v>21061.42</v>
      </c>
    </row>
    <row r="30" spans="1:5" x14ac:dyDescent="0.25">
      <c r="A30" s="22"/>
      <c r="B30" s="23" t="s">
        <v>41</v>
      </c>
      <c r="C30" s="18"/>
      <c r="D30" s="18"/>
      <c r="E30" s="20">
        <f>ROUND(E28+E29,2)</f>
        <v>138069.32999999999</v>
      </c>
    </row>
    <row r="31" spans="1:5" x14ac:dyDescent="0.25">
      <c r="A31" s="24"/>
      <c r="B31" s="25"/>
      <c r="C31" s="26"/>
      <c r="D31" s="26"/>
      <c r="E31" s="27"/>
    </row>
    <row r="32" spans="1:5" x14ac:dyDescent="0.25">
      <c r="A32" s="1" t="s">
        <v>2</v>
      </c>
    </row>
    <row r="33" spans="1:1" x14ac:dyDescent="0.25">
      <c r="A33" s="1" t="s">
        <v>42</v>
      </c>
    </row>
    <row r="34" spans="1:1" x14ac:dyDescent="0.25">
      <c r="A34" s="1" t="s">
        <v>43</v>
      </c>
    </row>
    <row r="35" spans="1:1" x14ac:dyDescent="0.25">
      <c r="A35" s="4" t="s">
        <v>44</v>
      </c>
    </row>
    <row r="36" spans="1:1" x14ac:dyDescent="0.25">
      <c r="A36" s="1" t="s">
        <v>45</v>
      </c>
    </row>
  </sheetData>
  <mergeCells count="11">
    <mergeCell ref="A15:E15"/>
    <mergeCell ref="B1:E1"/>
    <mergeCell ref="A10:E10"/>
    <mergeCell ref="A12:E12"/>
    <mergeCell ref="A13:E13"/>
    <mergeCell ref="A14:E14"/>
    <mergeCell ref="A17:A18"/>
    <mergeCell ref="B17:B18"/>
    <mergeCell ref="C17:C18"/>
    <mergeCell ref="D17:D18"/>
    <mergeCell ref="E17:E18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ШРС-КЛ-ТП 388 - Жаднова НВ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Торопкина Юлиана Игоревна</cp:lastModifiedBy>
  <dcterms:created xsi:type="dcterms:W3CDTF">2018-05-15T06:19:07Z</dcterms:created>
  <dcterms:modified xsi:type="dcterms:W3CDTF">2018-05-21T05:43:54Z</dcterms:modified>
</cp:coreProperties>
</file>