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0955" windowHeight="9975"/>
  </bookViews>
  <sheets>
    <sheet name="ВЛ ТП-206- Гусейнов Р.Э" sheetId="1" r:id="rId1"/>
  </sheets>
  <calcPr calcId="145621"/>
</workbook>
</file>

<file path=xl/calcChain.xml><?xml version="1.0" encoding="utf-8"?>
<calcChain xmlns="http://schemas.openxmlformats.org/spreadsheetml/2006/main">
  <c r="E18" i="1" l="1"/>
  <c r="E17" i="1"/>
  <c r="D19" i="1" s="1"/>
  <c r="E19" i="1" s="1"/>
  <c r="E22" i="1" s="1"/>
  <c r="E23" i="1" l="1"/>
  <c r="E24" i="1" s="1"/>
</calcChain>
</file>

<file path=xl/sharedStrings.xml><?xml version="1.0" encoding="utf-8"?>
<sst xmlns="http://schemas.openxmlformats.org/spreadsheetml/2006/main" count="44" uniqueCount="44">
  <si>
    <t>Приложение №_____к договору №_____от"___"__________________2018г.</t>
  </si>
  <si>
    <t>"СОГЛАСОВАНО"</t>
  </si>
  <si>
    <t>"УТВЕРЖДАЮ"</t>
  </si>
  <si>
    <t>ПОДРЯДЧИК</t>
  </si>
  <si>
    <t>ЗАКАЗЧИК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</si>
  <si>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</si>
  <si>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</si>
  <si>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</si>
  <si>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</si>
  <si>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__________________А.Н. Куликов</t>
  </si>
  <si>
    <t xml:space="preserve">_________________Е.Н. Стрелин        </t>
  </si>
  <si>
    <t xml:space="preserve"> "_____" ________________ 2018 г.</t>
  </si>
  <si>
    <t xml:space="preserve"> "_____" _______________2018 г.</t>
  </si>
  <si>
    <t xml:space="preserve">Смета № </t>
  </si>
  <si>
    <t>на рабочую документацию</t>
  </si>
  <si>
    <t>Монтаж ВЛИ- 0,4кВ ТП-206 от опоры №2-00/4 до опоры №2-00/11 и от опоры №2-00/4 до опоры №2-03/7, Утесный проезд, д.2-д.38.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</si>
  <si>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</si>
  <si>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</si>
  <si>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</si>
  <si>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</si>
  <si>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</si>
  <si>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 xml:space="preserve"> ВЛИ-0,4 кВ 
Общая стоимость                     строительства 781967,57                                             руб.,                                                                     в ценах 2001г.-118695,75 руб. </t>
  </si>
  <si>
    <t>СБЦ 2003г.                                               Раздел3.Табл.12 БЦП=9495,66; Раздел3.Табл.11п.1 стр.31  К1=2,4; Табл.11п.4 стр.31  К2=1,2;   К4=0,805; К5(удорож.)=3,83</t>
  </si>
  <si>
    <t>9495,66х2,4х1,2х0,805х3,83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</si>
  <si>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</si>
  <si>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</si>
  <si>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Срп(п)=(а+вх)*К2(1)*    *Кинд *К3           (0+800*2)*0,5*3,83</t>
  </si>
  <si>
    <t>Сбор исходных данных 10%</t>
  </si>
  <si>
    <t>От п.1-2</t>
  </si>
  <si>
    <t>Согласование с организациями города</t>
  </si>
  <si>
    <t>Горгаз, Водоканал,Тепловые сети, НЭСК, Ростелеком</t>
  </si>
  <si>
    <t>Инженерно-геодезические изыскания</t>
  </si>
  <si>
    <t xml:space="preserve">ИТОГО </t>
  </si>
  <si>
    <t>от п.1-5</t>
  </si>
  <si>
    <t>НДС 20%</t>
  </si>
  <si>
    <t>от п.6</t>
  </si>
  <si>
    <t>ВСЕГО</t>
  </si>
  <si>
    <t>от п.6-7</t>
  </si>
  <si>
    <t>Исполнитель:</t>
  </si>
  <si>
    <t>Инженер-сметчик ООО "ГЭС"</t>
  </si>
  <si>
    <t>Лоскуткина С.Д._____________________</t>
  </si>
  <si>
    <t>Проверил:</t>
  </si>
  <si>
    <t>__________________________________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</si>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</sst>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3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</cellXfs>
  <cellStyles count="4">
    <cellStyle name="Обычный" xfId="0" builtinId="0"/>
    <cellStyle name="Обычный 2" xfId="2"/>
    <cellStyle name="Обычный 4" xfId="3"/>
    <cellStyle name="Обычный_557-ТП 396-ак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Normal="100" workbookViewId="0">
      <selection activeCell="H13" sqref="H13"/>
    </sheetView>
  </sheetViews>
  <sheetFormatPr defaultRowHeight="15.75" x14ac:dyDescent="0.25"/>
  <cols>
    <col min="1" max="1" width="4.7109375" style="1" customWidth="1"/>
    <col min="2" max="2" width="26.140625" style="1" customWidth="1"/>
    <col min="3" max="3" width="33" style="1" customWidth="1"/>
    <col min="4" max="4" width="26.7109375" style="1" customWidth="1"/>
    <col min="5" max="5" width="11.85546875" style="1" customWidth="1"/>
    <col min="6" max="16384" width="9.140625" style="1"/>
  </cols>
  <sheetData>
    <row r="1" spans="1:5" x14ac:dyDescent="0.25">
      <c r="B1" s="2" t="s">
        <v>0</v>
      </c>
      <c r="C1" s="2"/>
      <c r="D1" s="2"/>
    </row>
    <row r="3" spans="1:5" x14ac:dyDescent="0.25">
      <c r="A3" s="3" t="s">
        <v>1</v>
      </c>
      <c r="B3" s="4"/>
      <c r="C3" s="5"/>
      <c r="D3" s="3" t="s">
        <v>2</v>
      </c>
      <c r="E3"/>
    </row>
    <row r="4" spans="1:5" x14ac:dyDescent="0.25">
      <c r="A4" s="6" t="s">
        <v>3</v>
      </c>
      <c r="B4" s="7"/>
      <c r="C4" s="5"/>
      <c r="D4" s="6" t="s">
        <v>4</v>
      </c>
      <c r="E4"/>
    </row>
    <row r="5" spans="1:5" x14ac:dyDescent="0.25">
      <c r="A5" s="8" t="s">
        <v>5</v>
      </c>
      <c r="B5" s="9"/>
      <c r="C5" s="10"/>
      <c r="D5" s="8" t="s">
        <v>6</v>
      </c>
      <c r="E5" s="11"/>
    </row>
    <row r="6" spans="1:5" x14ac:dyDescent="0.25">
      <c r="A6" s="8" t="s">
        <v>7</v>
      </c>
      <c r="B6" s="9"/>
      <c r="C6" s="12"/>
      <c r="D6" s="8" t="s">
        <v>8</v>
      </c>
      <c r="E6" s="13"/>
    </row>
    <row r="7" spans="1:5" x14ac:dyDescent="0.25">
      <c r="A7"/>
      <c r="B7" s="14"/>
      <c r="C7"/>
      <c r="D7" s="8"/>
      <c r="E7" s="11"/>
    </row>
    <row r="8" spans="1:5" x14ac:dyDescent="0.25">
      <c r="A8" s="8" t="s">
        <v>9</v>
      </c>
      <c r="B8" s="9"/>
      <c r="D8" s="8" t="s">
        <v>10</v>
      </c>
      <c r="E8" s="11"/>
    </row>
    <row r="9" spans="1:5" x14ac:dyDescent="0.25">
      <c r="A9" s="8" t="s">
        <v>11</v>
      </c>
      <c r="B9" s="9"/>
      <c r="D9" s="8" t="s">
        <v>12</v>
      </c>
      <c r="E9" s="9"/>
    </row>
    <row r="10" spans="1:5" x14ac:dyDescent="0.25">
      <c r="A10" s="15"/>
      <c r="D10" s="16"/>
      <c r="E10" s="17"/>
    </row>
    <row r="11" spans="1:5" ht="18" customHeight="1" x14ac:dyDescent="0.25">
      <c r="A11" s="18" t="s">
        <v>13</v>
      </c>
      <c r="B11" s="18"/>
      <c r="C11" s="18"/>
      <c r="D11" s="18"/>
      <c r="E11" s="18"/>
    </row>
    <row r="12" spans="1:5" x14ac:dyDescent="0.25">
      <c r="C12" s="19" t="s">
        <v>14</v>
      </c>
    </row>
    <row r="13" spans="1:5" x14ac:dyDescent="0.25">
      <c r="C13" s="20"/>
    </row>
    <row r="14" spans="1:5" ht="35.25" customHeight="1" x14ac:dyDescent="0.25">
      <c r="A14" s="21" t="s">
        <v>15</v>
      </c>
      <c r="B14" s="21"/>
      <c r="C14" s="21"/>
      <c r="D14" s="21"/>
      <c r="E14" s="21"/>
    </row>
    <row r="15" spans="1:5" x14ac:dyDescent="0.25">
      <c r="A15" s="22"/>
      <c r="B15" s="22"/>
      <c r="C15" s="22"/>
      <c r="D15" s="22"/>
      <c r="E15" s="22"/>
    </row>
    <row r="16" spans="1:5" ht="95.25" customHeight="1" x14ac:dyDescent="0.25">
      <c r="A16" s="23" t="s">
        <v>16</v>
      </c>
      <c r="B16" s="23" t="s">
        <v>17</v>
      </c>
      <c r="C16" s="23" t="s">
        <v>18</v>
      </c>
      <c r="D16" s="23" t="s">
        <v>19</v>
      </c>
      <c r="E16" s="23" t="s">
        <v>20</v>
      </c>
    </row>
    <row r="17" spans="1:5" ht="123.75" customHeight="1" x14ac:dyDescent="0.25">
      <c r="A17" s="24">
        <v>1</v>
      </c>
      <c r="B17" s="25" t="s">
        <v>21</v>
      </c>
      <c r="C17" s="25" t="s">
        <v>22</v>
      </c>
      <c r="D17" s="26" t="s">
        <v>23</v>
      </c>
      <c r="E17" s="27">
        <f>9495.66*2.4*1.2*0.805*3.83</f>
        <v>84316.447091519993</v>
      </c>
    </row>
    <row r="18" spans="1:5" ht="57.75" customHeight="1" x14ac:dyDescent="0.25">
      <c r="A18" s="24">
        <v>2</v>
      </c>
      <c r="B18" s="28" t="s">
        <v>24</v>
      </c>
      <c r="C18" s="26" t="s">
        <v>25</v>
      </c>
      <c r="D18" s="26" t="s">
        <v>26</v>
      </c>
      <c r="E18" s="27">
        <f>800*2*0.5*3.83</f>
        <v>3064</v>
      </c>
    </row>
    <row r="19" spans="1:5" ht="48" customHeight="1" x14ac:dyDescent="0.25">
      <c r="A19" s="24">
        <v>3</v>
      </c>
      <c r="B19" s="26" t="s">
        <v>27</v>
      </c>
      <c r="C19" s="29" t="s">
        <v>28</v>
      </c>
      <c r="D19" s="30">
        <f>(E17+E18)*0.1</f>
        <v>8738.044709152</v>
      </c>
      <c r="E19" s="31">
        <f>D19</f>
        <v>8738.044709152</v>
      </c>
    </row>
    <row r="20" spans="1:5" ht="48" customHeight="1" x14ac:dyDescent="0.25">
      <c r="A20" s="24">
        <v>4</v>
      </c>
      <c r="B20" s="26" t="s">
        <v>29</v>
      </c>
      <c r="C20" s="26" t="s">
        <v>30</v>
      </c>
      <c r="D20" s="30"/>
      <c r="E20" s="31">
        <v>16666.669999999998</v>
      </c>
    </row>
    <row r="21" spans="1:5" ht="48" customHeight="1" x14ac:dyDescent="0.25">
      <c r="A21" s="24">
        <v>5</v>
      </c>
      <c r="B21" s="26" t="s">
        <v>31</v>
      </c>
      <c r="C21" s="29"/>
      <c r="D21" s="30"/>
      <c r="E21" s="31">
        <v>50032</v>
      </c>
    </row>
    <row r="22" spans="1:5" x14ac:dyDescent="0.25">
      <c r="A22" s="32">
        <v>6</v>
      </c>
      <c r="B22" s="33" t="s">
        <v>32</v>
      </c>
      <c r="C22" s="29" t="s">
        <v>33</v>
      </c>
      <c r="D22" s="29"/>
      <c r="E22" s="31">
        <f>E20+E19+E18+E17+E21</f>
        <v>162817.16180067201</v>
      </c>
    </row>
    <row r="23" spans="1:5" x14ac:dyDescent="0.25">
      <c r="A23" s="32">
        <v>7</v>
      </c>
      <c r="B23" s="33" t="s">
        <v>34</v>
      </c>
      <c r="C23" s="29" t="s">
        <v>35</v>
      </c>
      <c r="D23" s="29"/>
      <c r="E23" s="31">
        <f>ROUND(E22*20%,2)</f>
        <v>32563.43</v>
      </c>
    </row>
    <row r="24" spans="1:5" x14ac:dyDescent="0.25">
      <c r="A24" s="32">
        <v>8</v>
      </c>
      <c r="B24" s="33" t="s">
        <v>36</v>
      </c>
      <c r="C24" s="29" t="s">
        <v>37</v>
      </c>
      <c r="D24" s="29"/>
      <c r="E24" s="31">
        <f>E22+E23</f>
        <v>195380.591800672</v>
      </c>
    </row>
    <row r="25" spans="1:5" x14ac:dyDescent="0.25">
      <c r="A25" s="10"/>
      <c r="B25" s="34"/>
      <c r="C25" s="35"/>
      <c r="D25" s="35"/>
      <c r="E25" s="36"/>
    </row>
    <row r="26" spans="1:5" x14ac:dyDescent="0.25">
      <c r="A26" s="1" t="s">
        <v>38</v>
      </c>
    </row>
    <row r="27" spans="1:5" x14ac:dyDescent="0.25">
      <c r="A27" s="1" t="s">
        <v>39</v>
      </c>
    </row>
    <row r="28" spans="1:5" x14ac:dyDescent="0.25">
      <c r="A28" s="1" t="s">
        <v>40</v>
      </c>
    </row>
    <row r="29" spans="1:5" x14ac:dyDescent="0.25">
      <c r="A29" s="15" t="s">
        <v>41</v>
      </c>
    </row>
    <row r="30" spans="1:5" x14ac:dyDescent="0.25">
      <c r="A30" s="1" t="s">
        <v>42</v>
      </c>
    </row>
    <row r="34" spans="5:5" x14ac:dyDescent="0.25">
      <c r="E34" s="1" t="s">
        <v>43</v>
      </c>
    </row>
  </sheetData>
  <mergeCells count="3">
    <mergeCell ref="B1:D1"/>
    <mergeCell ref="A11:E11"/>
    <mergeCell ref="A14:E14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 ТП-206- Гусейнов Р.Э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Лоскуткина Светлана Денисовна</dc:creator>
  <cp:lastModifiedBy>Лоскуткина Светлана Денисовна</cp:lastModifiedBy>
  <dcterms:created xsi:type="dcterms:W3CDTF">2018-11-28T06:01:14Z</dcterms:created>
  <dcterms:modified xsi:type="dcterms:W3CDTF">2018-11-28T06:01:48Z</dcterms:modified>
</cp:coreProperties>
</file>