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ТП-1146КЛ-0,4кВт.п.Капит.строит" sheetId="1" r:id="rId1"/>
  </sheets>
  <calcPr calcId="145621"/>
</workbook>
</file>

<file path=xl/calcChain.xml><?xml version="1.0" encoding="utf-8"?>
<calcChain xmlns="http://schemas.openxmlformats.org/spreadsheetml/2006/main">
  <c r="I30" i="1" l="1"/>
  <c r="I23" i="1"/>
  <c r="I35" i="1" s="1"/>
  <c r="I36" i="1" l="1"/>
  <c r="I38" i="1" s="1"/>
  <c r="I39" i="1" l="1"/>
  <c r="I40" i="1" s="1"/>
</calcChain>
</file>

<file path=xl/sharedStrings.xml><?xml version="1.0" encoding="utf-8"?>
<sst xmlns="http://schemas.openxmlformats.org/spreadsheetml/2006/main" count="80" uniqueCount="68">
  <si>
    <t xml:space="preserve">   Приложение  № _____ к договору № _______ от "____"_________________ 2019г.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</si>
  <si>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</si>
  <si>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</si>
  <si>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</si>
  <si>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</si>
  <si>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</si>
  <si>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</si>
  <si>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</si>
  <si>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</si>
  <si>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</si>
  <si>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</si>
  <si>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2019 г.</t>
  </si>
  <si>
    <t>Смета №</t>
  </si>
  <si>
    <t>на рабочую документацию</t>
  </si>
  <si>
    <t>Монтаж оборудования ТП-1146 (установка ТМГ 400/10 -1шт с комплектом ПК-10). 2КЛ-0,4кВ от РУ-0,4кВ ТП-1146 до ВРУ детского сада, ул. Лесная 1/9</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</si>
  <si>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</si>
  <si>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</si>
  <si>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</si>
  <si>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</si>
  <si>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</si>
  <si>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</si>
  <si>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оборудования ТМГ-400/10 -1шт.</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</si>
  <si>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 323623,44                                                             Сбаз=323623,44 /5,26*1=61525,37</t>
  </si>
  <si>
    <t>С*(Акрайнее/Скрайнее)*Кст*Ктек              61525,37*(0,018/0,2)*1*4,15*0,85</t>
  </si>
  <si>
    <t>Коэффициенты</t>
  </si>
  <si>
    <t>Стадия: Рабочая документация</t>
  </si>
  <si>
    <t>Кст = 1</t>
  </si>
  <si>
    <t>Ктек = 4,15
Письмо Минстроя России от 04.04.2018 №13606-ХМ/09</t>
  </si>
  <si>
    <t>Разделы документации</t>
  </si>
  <si>
    <t>(75.0%+10.0%)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</si>
  <si>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</si>
  <si>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</si>
  <si>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Х=80 (м) 
Количество = 2</t>
  </si>
  <si>
    <t>(A + B * Xзад) * Количество * Кст * Ктек * K2 * (1 + дроб.ч. K1)
(7763 руб + 42 руб * 80) * 2 * 0.6 * 4,15 * 1.4 * (1 + 0.1) * 0.825</t>
  </si>
  <si>
    <t>Кст = 0.6</t>
  </si>
  <si>
    <t>K1 = 1.1
Глава 2.8, п.2.8.1.1</t>
  </si>
  <si>
    <t>K2 = 1.4
Глава 2.8, п.2.8.1.1</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</si>
  <si>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</si>
  <si>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</si>
  <si>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</si>
  <si>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Х=2 (2 сеть) 
Количество = 2</t>
  </si>
  <si>
    <t>(A + B * Xзад) * Количество * Кст * Ктек
(0 руб + 800 руб * 1) * 2 * 0.50 * 4,15</t>
  </si>
  <si>
    <t/>
  </si>
  <si>
    <t>Стадия: Рабочий проект</t>
  </si>
  <si>
    <t>Кст = 0.50</t>
  </si>
  <si>
    <t>(100%) = 100%</t>
  </si>
  <si>
    <t>4</t>
  </si>
  <si>
    <t>Итого по смете:</t>
  </si>
  <si>
    <t>5</t>
  </si>
  <si>
    <t>Сбор исходных данных</t>
  </si>
  <si>
    <t>10% от п.4</t>
  </si>
  <si>
    <t>6</t>
  </si>
  <si>
    <t>Согласование  с организациями города</t>
  </si>
  <si>
    <t>Проектные</t>
  </si>
  <si>
    <t>7</t>
  </si>
  <si>
    <t>Итого без НДС</t>
  </si>
  <si>
    <t>Сумма от п.4 - 6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</si>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</sst>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
      <sz val="10"/>
      <name val="Arial Cyr"/>
      <charset val="204"/>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9">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alignment horizontal="center" vertical="top" wrapText="1"/>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4" fillId="0" borderId="10" xfId="1" applyNumberFormat="1" applyFont="1" applyBorder="1" applyAlignment="1">
      <alignment horizontal="left" vertical="top" wrapText="1"/>
    </xf>
    <xf numFmtId="0" fontId="14" fillId="0" borderId="11" xfId="1" applyNumberFormat="1" applyFont="1" applyBorder="1" applyAlignment="1">
      <alignment horizontal="left" vertical="top" wrapText="1"/>
    </xf>
    <xf numFmtId="0" fontId="1" fillId="0" borderId="12" xfId="1" applyNumberFormat="1" applyBorder="1" applyAlignment="1">
      <alignment horizontal="left" vertical="top" wrapText="1"/>
    </xf>
    <xf numFmtId="0" fontId="1" fillId="0" borderId="10" xfId="1" applyNumberFormat="1" applyBorder="1" applyAlignment="1">
      <alignment horizontal="left" vertical="top" wrapText="1"/>
    </xf>
    <xf numFmtId="0" fontId="1" fillId="0" borderId="11" xfId="1" applyNumberFormat="1" applyBorder="1" applyAlignment="1">
      <alignment horizontal="left" vertical="top" wrapText="1"/>
    </xf>
    <xf numFmtId="0" fontId="1" fillId="0" borderId="0" xfId="1" applyNumberFormat="1" applyFont="1" applyBorder="1" applyAlignment="1">
      <alignment horizontal="center" vertical="top" wrapText="1"/>
    </xf>
    <xf numFmtId="0" fontId="1" fillId="0" borderId="1" xfId="1" applyNumberFormat="1" applyFont="1" applyBorder="1" applyAlignment="1">
      <alignment horizontal="right" vertical="top" wrapText="1"/>
    </xf>
    <xf numFmtId="49" fontId="1" fillId="0" borderId="1" xfId="1" applyNumberFormat="1" applyFont="1" applyBorder="1" applyAlignment="1">
      <alignment horizontal="center" wrapText="1"/>
    </xf>
    <xf numFmtId="0" fontId="14" fillId="0" borderId="13" xfId="1" applyNumberFormat="1" applyFont="1" applyBorder="1" applyAlignment="1">
      <alignment horizontal="left" vertical="top" wrapText="1"/>
    </xf>
    <xf numFmtId="0" fontId="14" fillId="0" borderId="14" xfId="1" applyNumberFormat="1" applyFont="1" applyBorder="1" applyAlignment="1">
      <alignment horizontal="left" vertical="top" wrapText="1"/>
    </xf>
    <xf numFmtId="0" fontId="14" fillId="0" borderId="15" xfId="1" applyNumberFormat="1" applyFont="1" applyBorder="1" applyAlignment="1">
      <alignment horizontal="left" vertical="top" wrapText="1"/>
    </xf>
    <xf numFmtId="0" fontId="14" fillId="0" borderId="16" xfId="1" applyNumberFormat="1" applyFont="1" applyBorder="1" applyAlignment="1">
      <alignment horizontal="left" vertical="top" wrapText="1"/>
    </xf>
    <xf numFmtId="0" fontId="14" fillId="0" borderId="17" xfId="1" applyNumberFormat="1" applyFont="1" applyBorder="1" applyAlignment="1">
      <alignment horizontal="righ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7" xfId="1" applyNumberFormat="1" applyFont="1" applyBorder="1" applyAlignment="1">
      <alignment horizontal="righ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1" xfId="1" applyNumberFormat="1" applyFont="1" applyBorder="1" applyAlignment="1">
      <alignment horizontal="right" vertical="top" wrapText="1"/>
    </xf>
    <xf numFmtId="49" fontId="14" fillId="0" borderId="22" xfId="1" applyNumberFormat="1" applyFont="1" applyBorder="1" applyAlignment="1">
      <alignment horizontal="right" vertical="top" wrapText="1"/>
    </xf>
    <xf numFmtId="0" fontId="14" fillId="0" borderId="12"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4" fontId="1" fillId="0" borderId="23" xfId="1" applyNumberFormat="1" applyFont="1" applyBorder="1" applyAlignment="1">
      <alignment horizontal="right" vertical="top" wrapText="1"/>
    </xf>
    <xf numFmtId="0" fontId="14" fillId="0" borderId="16" xfId="1" applyNumberFormat="1" applyFont="1" applyBorder="1" applyAlignment="1">
      <alignment horizontal="righ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4"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4" fontId="1" fillId="0" borderId="22" xfId="1" applyNumberFormat="1" applyFont="1" applyBorder="1" applyAlignment="1">
      <alignment horizontal="right" vertical="top" wrapText="1"/>
    </xf>
    <xf numFmtId="49" fontId="14" fillId="0" borderId="16" xfId="1" applyNumberFormat="1" applyFont="1" applyBorder="1" applyAlignment="1">
      <alignment horizontal="right" vertical="top" wrapText="1"/>
    </xf>
    <xf numFmtId="49" fontId="14" fillId="0" borderId="17" xfId="1" applyNumberFormat="1" applyFont="1" applyBorder="1" applyAlignment="1">
      <alignment horizontal="right" vertical="top" wrapText="1"/>
    </xf>
    <xf numFmtId="49" fontId="14" fillId="0" borderId="21" xfId="1" applyNumberFormat="1" applyFont="1" applyBorder="1" applyAlignment="1">
      <alignment horizontal="right" vertical="top" wrapText="1"/>
    </xf>
    <xf numFmtId="0" fontId="14" fillId="0" borderId="20" xfId="1" applyNumberFormat="1" applyFont="1" applyBorder="1" applyAlignment="1">
      <alignment horizontal="left" vertical="top" wrapText="1"/>
    </xf>
    <xf numFmtId="0" fontId="14" fillId="0" borderId="19"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4" fillId="0" borderId="21" xfId="1" applyNumberFormat="1" applyFont="1" applyBorder="1" applyAlignment="1">
      <alignment horizontal="left" vertical="top" wrapText="1"/>
    </xf>
    <xf numFmtId="4" fontId="14" fillId="0" borderId="21"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4" fillId="0" borderId="29" xfId="1" applyNumberFormat="1" applyFont="1" applyBorder="1" applyAlignment="1">
      <alignment horizontal="left" vertical="top" wrapText="1"/>
    </xf>
    <xf numFmtId="0" fontId="14" fillId="0" borderId="30" xfId="1" applyNumberFormat="1" applyFont="1" applyBorder="1" applyAlignment="1">
      <alignment horizontal="left" vertical="top" wrapText="1"/>
    </xf>
    <xf numFmtId="0" fontId="14" fillId="0" borderId="31" xfId="1" applyNumberFormat="1" applyFont="1" applyBorder="1" applyAlignment="1">
      <alignment horizontal="lef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6"/>
  <sheetViews>
    <sheetView tabSelected="1" zoomScaleNormal="100" workbookViewId="0">
      <selection activeCell="D18" sqref="D18:G18"/>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7.25" customHeight="1" x14ac:dyDescent="0.25">
      <c r="A10" s="10" t="s">
        <v>11</v>
      </c>
      <c r="B10" s="11"/>
      <c r="C10" s="17"/>
      <c r="G10" s="10" t="s">
        <v>11</v>
      </c>
      <c r="H10" s="11"/>
      <c r="I10" s="18"/>
    </row>
    <row r="11" spans="1:256" ht="15.75" customHeight="1" x14ac:dyDescent="0.2">
      <c r="A11" s="19" t="s">
        <v>12</v>
      </c>
      <c r="B11" s="19"/>
      <c r="C11" s="19"/>
      <c r="D11" s="19"/>
      <c r="E11" s="19"/>
      <c r="F11" s="19"/>
      <c r="G11" s="19"/>
      <c r="H11" s="19"/>
      <c r="I11" s="19"/>
    </row>
    <row r="12" spans="1:256" ht="15.75" customHeight="1" x14ac:dyDescent="0.2">
      <c r="A12" s="20" t="s">
        <v>13</v>
      </c>
      <c r="B12" s="21"/>
      <c r="C12" s="21"/>
      <c r="D12" s="21"/>
      <c r="E12" s="21"/>
      <c r="F12" s="21"/>
      <c r="G12" s="21"/>
      <c r="H12" s="21"/>
      <c r="I12" s="21"/>
    </row>
    <row r="13" spans="1:256" x14ac:dyDescent="0.2">
      <c r="A13" s="22"/>
      <c r="B13" s="23"/>
      <c r="C13" s="24"/>
      <c r="D13" s="24"/>
      <c r="E13" s="24"/>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c r="IB13" s="23"/>
      <c r="IC13" s="23"/>
      <c r="ID13" s="23"/>
      <c r="IE13" s="23"/>
      <c r="IF13" s="23"/>
      <c r="IG13" s="23"/>
      <c r="IH13" s="23"/>
      <c r="II13" s="23"/>
      <c r="IJ13" s="23"/>
      <c r="IK13" s="23"/>
      <c r="IL13" s="23"/>
      <c r="IM13" s="23"/>
      <c r="IN13" s="23"/>
      <c r="IO13" s="23"/>
      <c r="IP13" s="23"/>
      <c r="IQ13" s="23"/>
      <c r="IR13" s="23"/>
      <c r="IS13" s="23"/>
      <c r="IT13" s="23"/>
      <c r="IU13" s="23"/>
      <c r="IV13" s="23"/>
    </row>
    <row r="14" spans="1:256" ht="33.75" customHeight="1" x14ac:dyDescent="0.25">
      <c r="A14" s="25" t="s">
        <v>14</v>
      </c>
      <c r="B14" s="25"/>
      <c r="C14" s="25"/>
      <c r="D14" s="25"/>
      <c r="E14" s="25"/>
      <c r="F14" s="25"/>
      <c r="G14" s="25"/>
      <c r="H14" s="25"/>
      <c r="I14" s="25"/>
      <c r="J14" s="26"/>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c r="CV14" s="23"/>
      <c r="CW14" s="23"/>
      <c r="CX14" s="23"/>
      <c r="CY14" s="23"/>
      <c r="CZ14" s="23"/>
      <c r="DA14" s="23"/>
      <c r="DB14" s="23"/>
      <c r="DC14" s="23"/>
      <c r="DD14" s="23"/>
      <c r="DE14" s="23"/>
      <c r="DF14" s="23"/>
      <c r="DG14" s="23"/>
      <c r="DH14" s="23"/>
      <c r="DI14" s="23"/>
      <c r="DJ14" s="23"/>
      <c r="DK14" s="23"/>
      <c r="DL14" s="23"/>
      <c r="DM14" s="23"/>
      <c r="DN14" s="23"/>
      <c r="DO14" s="23"/>
      <c r="DP14" s="23"/>
      <c r="DQ14" s="23"/>
      <c r="DR14" s="23"/>
      <c r="DS14" s="23"/>
      <c r="DT14" s="23"/>
      <c r="DU14" s="23"/>
      <c r="DV14" s="23"/>
      <c r="DW14" s="23"/>
      <c r="DX14" s="23"/>
      <c r="DY14" s="23"/>
      <c r="DZ14" s="23"/>
      <c r="EA14" s="23"/>
      <c r="EB14" s="23"/>
      <c r="EC14" s="23"/>
      <c r="ED14" s="23"/>
      <c r="EE14" s="23"/>
      <c r="EF14" s="23"/>
      <c r="EG14" s="23"/>
      <c r="EH14" s="23"/>
      <c r="EI14" s="23"/>
      <c r="EJ14" s="23"/>
      <c r="EK14" s="23"/>
      <c r="EL14" s="23"/>
      <c r="EM14" s="23"/>
      <c r="EN14" s="23"/>
      <c r="EO14" s="23"/>
      <c r="EP14" s="23"/>
      <c r="EQ14" s="23"/>
      <c r="ER14" s="23"/>
      <c r="ES14" s="23"/>
      <c r="ET14" s="23"/>
      <c r="EU14" s="23"/>
      <c r="EV14" s="23"/>
      <c r="EW14" s="23"/>
      <c r="EX14" s="23"/>
      <c r="EY14" s="23"/>
      <c r="EZ14" s="23"/>
      <c r="FA14" s="23"/>
      <c r="FB14" s="23"/>
      <c r="FC14" s="23"/>
      <c r="FD14" s="23"/>
      <c r="FE14" s="23"/>
      <c r="FF14" s="23"/>
      <c r="FG14" s="23"/>
      <c r="FH14" s="23"/>
      <c r="FI14" s="23"/>
      <c r="FJ14" s="23"/>
      <c r="FK14" s="23"/>
      <c r="FL14" s="23"/>
      <c r="FM14" s="23"/>
      <c r="FN14" s="23"/>
      <c r="FO14" s="23"/>
      <c r="FP14" s="23"/>
      <c r="FQ14" s="23"/>
      <c r="FR14" s="23"/>
      <c r="FS14" s="23"/>
      <c r="FT14" s="23"/>
      <c r="FU14" s="23"/>
      <c r="FV14" s="23"/>
      <c r="FW14" s="23"/>
      <c r="FX14" s="23"/>
      <c r="FY14" s="23"/>
      <c r="FZ14" s="23"/>
      <c r="GA14" s="23"/>
      <c r="GB14" s="23"/>
      <c r="GC14" s="23"/>
      <c r="GD14" s="23"/>
      <c r="GE14" s="23"/>
      <c r="GF14" s="23"/>
      <c r="GG14" s="23"/>
      <c r="GH14" s="23"/>
      <c r="GI14" s="23"/>
      <c r="GJ14" s="23"/>
      <c r="GK14" s="23"/>
      <c r="GL14" s="23"/>
      <c r="GM14" s="23"/>
      <c r="GN14" s="23"/>
      <c r="GO14" s="23"/>
      <c r="GP14" s="23"/>
      <c r="GQ14" s="23"/>
      <c r="GR14" s="23"/>
      <c r="GS14" s="23"/>
      <c r="GT14" s="23"/>
      <c r="GU14" s="23"/>
      <c r="GV14" s="23"/>
      <c r="GW14" s="23"/>
      <c r="GX14" s="23"/>
      <c r="GY14" s="23"/>
      <c r="GZ14" s="23"/>
      <c r="HA14" s="23"/>
      <c r="HB14" s="23"/>
      <c r="HC14" s="23"/>
      <c r="HD14" s="23"/>
      <c r="HE14" s="23"/>
      <c r="HF14" s="23"/>
      <c r="HG14" s="23"/>
      <c r="HH14" s="23"/>
      <c r="HI14" s="23"/>
      <c r="HJ14" s="23"/>
      <c r="HK14" s="23"/>
      <c r="HL14" s="23"/>
      <c r="HM14" s="23"/>
      <c r="HN14" s="23"/>
      <c r="HO14" s="23"/>
      <c r="HP14" s="23"/>
      <c r="HQ14" s="23"/>
      <c r="HR14" s="23"/>
      <c r="HS14" s="23"/>
      <c r="HT14" s="23"/>
      <c r="HU14" s="23"/>
      <c r="HV14" s="23"/>
      <c r="HW14" s="23"/>
      <c r="HX14" s="23"/>
      <c r="HY14" s="23"/>
      <c r="HZ14" s="23"/>
      <c r="IA14" s="23"/>
      <c r="IB14" s="23"/>
      <c r="IC14" s="23"/>
      <c r="ID14" s="23"/>
      <c r="IE14" s="23"/>
      <c r="IF14" s="23"/>
      <c r="IG14" s="23"/>
      <c r="IH14" s="23"/>
      <c r="II14" s="23"/>
      <c r="IJ14" s="23"/>
      <c r="IK14" s="23"/>
      <c r="IL14" s="23"/>
      <c r="IM14" s="23"/>
      <c r="IN14" s="23"/>
      <c r="IO14" s="23"/>
      <c r="IP14" s="23"/>
      <c r="IQ14" s="23"/>
      <c r="IR14" s="23"/>
      <c r="IS14" s="23"/>
      <c r="IT14" s="23"/>
      <c r="IU14" s="23"/>
      <c r="IV14" s="23"/>
    </row>
    <row r="15" spans="1:256" ht="9.75" customHeight="1" x14ac:dyDescent="0.25">
      <c r="A15" s="27"/>
      <c r="B15" s="27"/>
      <c r="C15" s="27"/>
      <c r="D15" s="27"/>
      <c r="E15" s="27"/>
      <c r="F15" s="27"/>
      <c r="G15" s="27"/>
      <c r="H15" s="27"/>
      <c r="I15" s="27"/>
      <c r="J15" s="26"/>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row>
    <row r="16" spans="1:256" ht="97.5" customHeight="1" x14ac:dyDescent="0.2">
      <c r="A16" s="28" t="s">
        <v>15</v>
      </c>
      <c r="B16" s="29" t="s">
        <v>16</v>
      </c>
      <c r="C16" s="30"/>
      <c r="D16" s="31" t="s">
        <v>17</v>
      </c>
      <c r="E16" s="29"/>
      <c r="F16" s="29"/>
      <c r="G16" s="30"/>
      <c r="H16" s="32" t="s">
        <v>18</v>
      </c>
      <c r="I16" s="33" t="s">
        <v>19</v>
      </c>
    </row>
    <row r="17" spans="1:9" ht="12.75" customHeight="1" x14ac:dyDescent="0.2">
      <c r="A17" s="34" t="s">
        <v>20</v>
      </c>
      <c r="B17" s="35">
        <v>2</v>
      </c>
      <c r="C17" s="36"/>
      <c r="D17" s="37">
        <v>3</v>
      </c>
      <c r="E17" s="35"/>
      <c r="F17" s="35"/>
      <c r="G17" s="36"/>
      <c r="H17" s="38">
        <v>4</v>
      </c>
      <c r="I17" s="39">
        <v>5</v>
      </c>
    </row>
    <row r="18" spans="1:9" ht="92.25" customHeight="1" x14ac:dyDescent="0.2">
      <c r="A18" s="40" t="s">
        <v>20</v>
      </c>
      <c r="B18" s="41" t="s">
        <v>21</v>
      </c>
      <c r="C18" s="42"/>
      <c r="D18" s="43" t="s">
        <v>22</v>
      </c>
      <c r="E18" s="44"/>
      <c r="F18" s="44"/>
      <c r="G18" s="45"/>
      <c r="H18" s="46" t="s">
        <v>23</v>
      </c>
      <c r="I18" s="47">
        <v>19532.77</v>
      </c>
    </row>
    <row r="19" spans="1:9" ht="15.75" customHeight="1" x14ac:dyDescent="0.2">
      <c r="A19" s="48"/>
      <c r="B19" s="49" t="s">
        <v>24</v>
      </c>
      <c r="C19" s="50"/>
      <c r="D19" s="51"/>
      <c r="E19" s="49"/>
      <c r="F19" s="49"/>
      <c r="G19" s="50"/>
      <c r="H19" s="52"/>
      <c r="I19" s="53"/>
    </row>
    <row r="20" spans="1:9" ht="30" customHeight="1" x14ac:dyDescent="0.2">
      <c r="A20" s="48"/>
      <c r="B20" s="54" t="s">
        <v>25</v>
      </c>
      <c r="C20" s="55"/>
      <c r="D20" s="56" t="s">
        <v>26</v>
      </c>
      <c r="E20" s="54"/>
      <c r="F20" s="54"/>
      <c r="G20" s="55"/>
      <c r="H20" s="57"/>
      <c r="I20" s="58"/>
    </row>
    <row r="21" spans="1:9" ht="45" customHeight="1" x14ac:dyDescent="0.2">
      <c r="A21" s="48"/>
      <c r="B21" s="54"/>
      <c r="C21" s="55"/>
      <c r="D21" s="56" t="s">
        <v>27</v>
      </c>
      <c r="E21" s="54"/>
      <c r="F21" s="54"/>
      <c r="G21" s="55"/>
      <c r="H21" s="57"/>
      <c r="I21" s="58"/>
    </row>
    <row r="22" spans="1:9" ht="51.75" customHeight="1" x14ac:dyDescent="0.2">
      <c r="A22" s="34"/>
      <c r="B22" s="59" t="s">
        <v>28</v>
      </c>
      <c r="C22" s="60"/>
      <c r="D22" s="61"/>
      <c r="E22" s="59"/>
      <c r="F22" s="59"/>
      <c r="G22" s="60"/>
      <c r="H22" s="62" t="s">
        <v>29</v>
      </c>
      <c r="I22" s="63"/>
    </row>
    <row r="23" spans="1:9" ht="126.75" customHeight="1" x14ac:dyDescent="0.2">
      <c r="A23" s="64" t="s">
        <v>30</v>
      </c>
      <c r="B23" s="65" t="s">
        <v>31</v>
      </c>
      <c r="C23" s="42"/>
      <c r="D23" s="43" t="s">
        <v>32</v>
      </c>
      <c r="E23" s="44"/>
      <c r="F23" s="44"/>
      <c r="G23" s="45"/>
      <c r="H23" s="66" t="s">
        <v>33</v>
      </c>
      <c r="I23" s="67">
        <f>(7763+42*80)*2*0.6*4.15*1.4*(1+0.1)*0.825</f>
        <v>70376.222070000003</v>
      </c>
    </row>
    <row r="24" spans="1:9" ht="15.75" customHeight="1" x14ac:dyDescent="0.2">
      <c r="A24" s="64"/>
      <c r="B24" s="51" t="s">
        <v>24</v>
      </c>
      <c r="C24" s="50"/>
      <c r="D24" s="51"/>
      <c r="E24" s="49"/>
      <c r="F24" s="49"/>
      <c r="G24" s="50"/>
      <c r="H24" s="52"/>
      <c r="I24" s="68"/>
    </row>
    <row r="25" spans="1:9" ht="25.5" customHeight="1" x14ac:dyDescent="0.2">
      <c r="A25" s="64"/>
      <c r="B25" s="69" t="s">
        <v>25</v>
      </c>
      <c r="C25" s="70"/>
      <c r="D25" s="69" t="s">
        <v>34</v>
      </c>
      <c r="E25" s="71"/>
      <c r="F25" s="71"/>
      <c r="G25" s="70"/>
      <c r="H25" s="57"/>
      <c r="I25" s="58"/>
    </row>
    <row r="26" spans="1:9" ht="38.25" customHeight="1" x14ac:dyDescent="0.2">
      <c r="A26" s="64"/>
      <c r="B26" s="69"/>
      <c r="C26" s="70"/>
      <c r="D26" s="69" t="s">
        <v>27</v>
      </c>
      <c r="E26" s="71"/>
      <c r="F26" s="71"/>
      <c r="G26" s="70"/>
      <c r="H26" s="57"/>
      <c r="I26" s="58"/>
    </row>
    <row r="27" spans="1:9" ht="25.5" customHeight="1" x14ac:dyDescent="0.2">
      <c r="A27" s="64"/>
      <c r="B27" s="69"/>
      <c r="C27" s="70"/>
      <c r="D27" s="69" t="s">
        <v>35</v>
      </c>
      <c r="E27" s="71"/>
      <c r="F27" s="71"/>
      <c r="G27" s="70"/>
      <c r="H27" s="57"/>
      <c r="I27" s="58"/>
    </row>
    <row r="28" spans="1:9" ht="25.5" customHeight="1" x14ac:dyDescent="0.2">
      <c r="A28" s="64"/>
      <c r="B28" s="69"/>
      <c r="C28" s="70"/>
      <c r="D28" s="69" t="s">
        <v>36</v>
      </c>
      <c r="E28" s="71"/>
      <c r="F28" s="71"/>
      <c r="G28" s="70"/>
      <c r="H28" s="57"/>
      <c r="I28" s="58"/>
    </row>
    <row r="29" spans="1:9" ht="77.25" customHeight="1" x14ac:dyDescent="0.2">
      <c r="A29" s="64"/>
      <c r="B29" s="61" t="s">
        <v>28</v>
      </c>
      <c r="C29" s="60"/>
      <c r="D29" s="61"/>
      <c r="E29" s="59"/>
      <c r="F29" s="59"/>
      <c r="G29" s="60"/>
      <c r="H29" s="62" t="s">
        <v>37</v>
      </c>
      <c r="I29" s="63"/>
    </row>
    <row r="30" spans="1:9" ht="106.5" customHeight="1" x14ac:dyDescent="0.2">
      <c r="A30" s="64" t="s">
        <v>38</v>
      </c>
      <c r="B30" s="72" t="s">
        <v>39</v>
      </c>
      <c r="C30" s="73"/>
      <c r="D30" s="74" t="s">
        <v>40</v>
      </c>
      <c r="E30" s="75"/>
      <c r="F30" s="75"/>
      <c r="G30" s="76"/>
      <c r="H30" s="77" t="s">
        <v>41</v>
      </c>
      <c r="I30" s="78">
        <f>(0+800*1)*2*0.5*4.15</f>
        <v>3320.0000000000005</v>
      </c>
    </row>
    <row r="31" spans="1:9" ht="15" customHeight="1" x14ac:dyDescent="0.2">
      <c r="A31" s="79" t="s">
        <v>42</v>
      </c>
      <c r="B31" s="51" t="s">
        <v>24</v>
      </c>
      <c r="C31" s="50"/>
      <c r="D31" s="51"/>
      <c r="E31" s="49"/>
      <c r="F31" s="49"/>
      <c r="G31" s="50"/>
      <c r="H31" s="52"/>
      <c r="I31" s="68"/>
    </row>
    <row r="32" spans="1:9" ht="24" customHeight="1" x14ac:dyDescent="0.2">
      <c r="A32" s="80" t="s">
        <v>42</v>
      </c>
      <c r="B32" s="69" t="s">
        <v>43</v>
      </c>
      <c r="C32" s="70"/>
      <c r="D32" s="69" t="s">
        <v>44</v>
      </c>
      <c r="E32" s="71"/>
      <c r="F32" s="71"/>
      <c r="G32" s="70"/>
      <c r="H32" s="57"/>
      <c r="I32" s="58"/>
    </row>
    <row r="33" spans="1:9" ht="39" customHeight="1" x14ac:dyDescent="0.2">
      <c r="A33" s="80" t="s">
        <v>42</v>
      </c>
      <c r="B33" s="69"/>
      <c r="C33" s="70"/>
      <c r="D33" s="69" t="s">
        <v>27</v>
      </c>
      <c r="E33" s="71"/>
      <c r="F33" s="71"/>
      <c r="G33" s="70"/>
      <c r="H33" s="57"/>
      <c r="I33" s="58"/>
    </row>
    <row r="34" spans="1:9" ht="15" customHeight="1" x14ac:dyDescent="0.2">
      <c r="A34" s="81" t="s">
        <v>42</v>
      </c>
      <c r="B34" s="61" t="s">
        <v>28</v>
      </c>
      <c r="C34" s="60"/>
      <c r="D34" s="61"/>
      <c r="E34" s="59"/>
      <c r="F34" s="59"/>
      <c r="G34" s="60"/>
      <c r="H34" s="62" t="s">
        <v>45</v>
      </c>
      <c r="I34" s="63"/>
    </row>
    <row r="35" spans="1:9" x14ac:dyDescent="0.2">
      <c r="A35" s="81" t="s">
        <v>46</v>
      </c>
      <c r="B35" s="82" t="s">
        <v>47</v>
      </c>
      <c r="C35" s="83"/>
      <c r="D35" s="82"/>
      <c r="E35" s="84"/>
      <c r="F35" s="84"/>
      <c r="G35" s="83"/>
      <c r="H35" s="85"/>
      <c r="I35" s="86">
        <f>I18+I23+I30</f>
        <v>93228.992070000008</v>
      </c>
    </row>
    <row r="36" spans="1:9" ht="12.75" customHeight="1" x14ac:dyDescent="0.2">
      <c r="A36" s="87" t="s">
        <v>48</v>
      </c>
      <c r="B36" s="88" t="s">
        <v>49</v>
      </c>
      <c r="C36" s="89"/>
      <c r="D36" s="88"/>
      <c r="E36" s="90"/>
      <c r="F36" s="90"/>
      <c r="G36" s="89"/>
      <c r="H36" s="91" t="s">
        <v>50</v>
      </c>
      <c r="I36" s="92">
        <f>I35*0.1</f>
        <v>9322.8992070000004</v>
      </c>
    </row>
    <row r="37" spans="1:9" ht="27" customHeight="1" x14ac:dyDescent="0.2">
      <c r="A37" s="87" t="s">
        <v>51</v>
      </c>
      <c r="B37" s="88" t="s">
        <v>52</v>
      </c>
      <c r="C37" s="89"/>
      <c r="D37" s="88"/>
      <c r="E37" s="90"/>
      <c r="F37" s="90"/>
      <c r="G37" s="89"/>
      <c r="H37" s="91" t="s">
        <v>53</v>
      </c>
      <c r="I37" s="92">
        <v>4166.66</v>
      </c>
    </row>
    <row r="38" spans="1:9" x14ac:dyDescent="0.2">
      <c r="A38" s="87" t="s">
        <v>54</v>
      </c>
      <c r="B38" s="88" t="s">
        <v>55</v>
      </c>
      <c r="C38" s="89"/>
      <c r="D38" s="88"/>
      <c r="E38" s="90"/>
      <c r="F38" s="90"/>
      <c r="G38" s="89"/>
      <c r="H38" s="91" t="s">
        <v>56</v>
      </c>
      <c r="I38" s="92">
        <f>I35+I36+I37</f>
        <v>106718.55127700001</v>
      </c>
    </row>
    <row r="39" spans="1:9" x14ac:dyDescent="0.2">
      <c r="A39" s="87" t="s">
        <v>57</v>
      </c>
      <c r="B39" s="88" t="s">
        <v>58</v>
      </c>
      <c r="C39" s="89"/>
      <c r="D39" s="88"/>
      <c r="E39" s="90"/>
      <c r="F39" s="90"/>
      <c r="G39" s="89"/>
      <c r="H39" s="91" t="s">
        <v>59</v>
      </c>
      <c r="I39" s="92">
        <f>ROUND(I38*20%,2)</f>
        <v>21343.71</v>
      </c>
    </row>
    <row r="40" spans="1:9" x14ac:dyDescent="0.2">
      <c r="A40" s="87" t="s">
        <v>60</v>
      </c>
      <c r="B40" s="93" t="s">
        <v>61</v>
      </c>
      <c r="C40" s="94"/>
      <c r="D40" s="93"/>
      <c r="E40" s="95"/>
      <c r="F40" s="95"/>
      <c r="G40" s="94"/>
      <c r="H40" s="96" t="s">
        <v>62</v>
      </c>
      <c r="I40" s="97">
        <f>I38+I39</f>
        <v>128062.26127700001</v>
      </c>
    </row>
    <row r="42" spans="1:9" ht="15.75" x14ac:dyDescent="0.25">
      <c r="A42" s="7" t="s">
        <v>63</v>
      </c>
      <c r="B42" s="7"/>
      <c r="C42" s="7"/>
      <c r="D42" s="7"/>
      <c r="E42" s="7"/>
      <c r="F42" s="7"/>
      <c r="G42" s="7"/>
      <c r="H42" s="7"/>
      <c r="I42" s="7"/>
    </row>
    <row r="43" spans="1:9" ht="15.75" x14ac:dyDescent="0.25">
      <c r="A43" s="17" t="s">
        <v>64</v>
      </c>
      <c r="B43" s="17"/>
      <c r="C43" s="17"/>
      <c r="D43" s="7"/>
      <c r="E43" s="7"/>
      <c r="F43" s="7"/>
      <c r="G43" s="7"/>
      <c r="H43" s="7"/>
      <c r="I43" s="7"/>
    </row>
    <row r="44" spans="1:9" ht="15.75" x14ac:dyDescent="0.25">
      <c r="A44" s="17" t="s">
        <v>65</v>
      </c>
      <c r="B44" s="17"/>
      <c r="C44" s="17"/>
      <c r="D44" s="7"/>
      <c r="E44" s="7"/>
      <c r="F44" s="7"/>
      <c r="G44" s="7"/>
      <c r="H44" s="7"/>
      <c r="I44" s="7"/>
    </row>
    <row r="45" spans="1:9" ht="15.75" x14ac:dyDescent="0.25">
      <c r="A45" s="98" t="s">
        <v>66</v>
      </c>
      <c r="B45" s="7"/>
      <c r="C45" s="7"/>
      <c r="D45" s="7"/>
      <c r="E45" s="7"/>
      <c r="F45" s="7"/>
      <c r="G45" s="7"/>
      <c r="H45" s="7"/>
      <c r="I45" s="7"/>
    </row>
    <row r="46" spans="1:9" ht="15.75" x14ac:dyDescent="0.25">
      <c r="A46" s="7" t="s">
        <v>67</v>
      </c>
      <c r="B46" s="7"/>
      <c r="C46" s="7"/>
      <c r="D46" s="7"/>
      <c r="E46" s="7"/>
      <c r="F46" s="7"/>
      <c r="G46" s="7"/>
      <c r="H46" s="7"/>
      <c r="I46" s="7"/>
    </row>
  </sheetData>
  <mergeCells count="55">
    <mergeCell ref="B40:C40"/>
    <mergeCell ref="D40:G40"/>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D21:G21"/>
    <mergeCell ref="B22:C22"/>
    <mergeCell ref="D22:G22"/>
    <mergeCell ref="B23:C23"/>
    <mergeCell ref="D23:G23"/>
    <mergeCell ref="B24:C24"/>
    <mergeCell ref="D24:G24"/>
    <mergeCell ref="B17:C17"/>
    <mergeCell ref="D17:G17"/>
    <mergeCell ref="B18:C18"/>
    <mergeCell ref="D18:G18"/>
    <mergeCell ref="A19:A21"/>
    <mergeCell ref="B19:C19"/>
    <mergeCell ref="D19:G19"/>
    <mergeCell ref="B20:C20"/>
    <mergeCell ref="D20:G20"/>
    <mergeCell ref="B21:C21"/>
    <mergeCell ref="C1:I1"/>
    <mergeCell ref="A11:I11"/>
    <mergeCell ref="A12:I12"/>
    <mergeCell ref="A14:I14"/>
    <mergeCell ref="B16:C16"/>
    <mergeCell ref="D16:G16"/>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ТП-1146КЛ-0,4кВт.п.Капит.строит</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2019-06-17T10:51:04Z</dcterms:created>
  <dcterms:modified xsi:type="dcterms:W3CDTF">2019-06-17T10:51:20Z</dcterms:modified>
</cp:coreProperties>
</file>