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ВЛ ТП 1416 - Хухринова ВН" sheetId="1" r:id="rId1"/>
  </sheets>
  <calcPr calcId="125725"/>
</workbook>
</file>

<file path=xl/calcChain.xml><?xml version="1.0" encoding="utf-8"?>
<calcChain xmlns="http://schemas.openxmlformats.org/spreadsheetml/2006/main">
  <c r="E25" i="1"/>
  <c r="D22"/>
  <c r="E19"/>
  <c r="E21" l="1"/>
  <c r="E18"/>
  <c r="E22" l="1"/>
  <c r="E26" s="1"/>
  <c r="E27" s="1"/>
</calcChain>
</file>

<file path=xl/sharedStrings.xml><?xml version="1.0" encoding="utf-8"?>
<sst xmlns="http://schemas.openxmlformats.org/spreadsheetml/2006/main" count="48" uniqueCount="47">
  <si>
    <t>Исполнитель: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</si>
  <si>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</si>
  <si>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</si>
  <si>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</si>
  <si>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</si>
  <si>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</si>
  <si>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</si>
  <si>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</si>
  <si>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</si>
  <si>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</si>
  <si>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</si>
  <si>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</si>
  <si>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</si>
  <si>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Сбор исходных данных 10%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</si>
  <si>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</si>
  <si>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</si>
  <si>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</si>
  <si>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</si>
  <si>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</si>
  <si>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</si>
  <si>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</si>
  <si>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</si>
  <si>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</si>
  <si>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 xml:space="preserve">ЗАКАЗЧИК        </t>
  </si>
  <si>
    <t>"___" ___________ 2019 г.</t>
  </si>
  <si>
    <t>Приложение №_____к договору №_____от"___"__________________2019 г.</t>
  </si>
  <si>
    <t>НДС 20%</t>
  </si>
  <si>
    <t>Согласование с организациями города</t>
  </si>
  <si>
    <t>Гор.газ, Тепловые сети, НЭСК, Ростелеком</t>
  </si>
  <si>
    <t>Инженерно-геодезические изыскания</t>
  </si>
  <si>
    <t xml:space="preserve">Первый заместитель </t>
  </si>
  <si>
    <t>генерального директора ЗАО "СПГЭС"</t>
  </si>
  <si>
    <t>_____________Е.Н. Стрелин</t>
  </si>
  <si>
    <t xml:space="preserve"> </t>
  </si>
  <si>
    <t xml:space="preserve"> ВЛИ-0,4 кВ 
Общая стоимость                     строительства 184426,88                                                   руб.,                                                                     в ценах 2001г.-27994,37 руб. </t>
  </si>
  <si>
    <t>СБЦ 2003г.                                               Раздел3.Табл.12 БЦП=2239,55; Раздел3.Табл.11п.1 стр.31  К1=2,4; Табл.11п.4 стр.31  К2=1,2;   К4=0,805; К5(удорож.)=4,15</t>
  </si>
  <si>
    <t>2239,55х2,4х1,2х0,805х4,15</t>
  </si>
  <si>
    <t>Срп(п)=(а+вх)*К2(1)*    *Кинд *К3           (0+800*1)*0,5*4,15</t>
  </si>
  <si>
    <t>Кабельные линии напряжением до 35 кВ интервалы протяженности до 100 м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</si>
  <si>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Количество=1</t>
  </si>
  <si>
    <t>(A + B * Хзад) * Количество *  Kст * Ктек * К2 * (1+ дроб.ч.К1)
(11,960тыс.руб + 0 тыс.руб *1)* 2  * 0,6 * 4,15 * 1,4 * (1+0,1) * 0,825</t>
  </si>
  <si>
    <t>Коэффициенты:                                 Стадия: Рабочая документация</t>
  </si>
  <si>
    <t>Кст = 0,6 Ктек = 4,15 Письмо Минстроя России от 04.04.2018 №13606-ХМ/09                                 К1=1.1 Глава 2.8, п.2.8.1.1      К2=1,4 Глава 2.8, п.2.8.1.1</t>
  </si>
  <si>
    <t>От п.1-3</t>
  </si>
  <si>
    <t>Монтаж ВЛИ- 0,4кВ, от существующей опоры РП - Придорожный до опоры у границ земельного участка заявителя, ул. Черниговская, 43.</t>
  </si>
  <si>
    <t>Монтаж КЛ - 0,4кВ от РП - Придорожный до пунктовой опоры ВЛИ - 0,4кВ, ул. Черниговская, 43.</t>
  </si>
  <si>
    <t>Шокурова Ю.Н.___________________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</si>
</sst>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8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topLeftCell="A4" zoomScaleNormal="100" workbookViewId="0">
      <selection activeCell="E18" sqref="E18"/>
    </sheetView>
  </sheetViews>
  <sheetFormatPr defaultRowHeight="15.7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10">
      <c r="B1" s="24" t="s">
        <v>25</v>
      </c>
      <c r="C1" s="24"/>
      <c r="D1" s="24"/>
    </row>
    <row r="3" spans="1:10">
      <c r="A3" s="27" t="s">
        <v>20</v>
      </c>
      <c r="B3" s="27"/>
      <c r="D3" s="28" t="s">
        <v>21</v>
      </c>
      <c r="E3" s="28"/>
    </row>
    <row r="4" spans="1:10">
      <c r="A4" s="2" t="s">
        <v>22</v>
      </c>
      <c r="D4" s="1" t="s">
        <v>23</v>
      </c>
    </row>
    <row r="5" spans="1:10">
      <c r="A5" s="2" t="s">
        <v>1</v>
      </c>
      <c r="D5" s="1" t="s">
        <v>30</v>
      </c>
    </row>
    <row r="6" spans="1:10">
      <c r="A6" s="2" t="s">
        <v>2</v>
      </c>
      <c r="D6" s="1" t="s">
        <v>31</v>
      </c>
    </row>
    <row r="7" spans="1:10">
      <c r="A7" s="3"/>
    </row>
    <row r="8" spans="1:10">
      <c r="A8" s="2" t="s">
        <v>3</v>
      </c>
      <c r="D8" s="4" t="s">
        <v>32</v>
      </c>
    </row>
    <row r="9" spans="1:10">
      <c r="A9" s="4" t="s">
        <v>24</v>
      </c>
      <c r="B9" s="5"/>
      <c r="D9" s="4" t="s">
        <v>24</v>
      </c>
    </row>
    <row r="10" spans="1:10" ht="18" customHeight="1">
      <c r="A10" s="25" t="s">
        <v>4</v>
      </c>
      <c r="B10" s="25"/>
      <c r="C10" s="25"/>
      <c r="D10" s="25"/>
      <c r="E10" s="25"/>
    </row>
    <row r="11" spans="1:10">
      <c r="C11" s="6" t="s">
        <v>5</v>
      </c>
    </row>
    <row r="12" spans="1:10">
      <c r="C12" s="7"/>
    </row>
    <row r="13" spans="1:10" ht="33" customHeight="1">
      <c r="A13" s="26" t="s">
        <v>44</v>
      </c>
      <c r="B13" s="26"/>
      <c r="C13" s="26"/>
      <c r="D13" s="26"/>
      <c r="E13" s="26"/>
      <c r="J13" s="1" t="s">
        <v>33</v>
      </c>
    </row>
    <row r="14" spans="1:10" ht="0.75" customHeight="1">
      <c r="A14" s="26"/>
      <c r="B14" s="26"/>
      <c r="C14" s="26"/>
      <c r="D14" s="26"/>
      <c r="E14" s="26"/>
    </row>
    <row r="15" spans="1:10" ht="19.5" customHeight="1">
      <c r="A15" s="26" t="s">
        <v>45</v>
      </c>
      <c r="B15" s="26"/>
      <c r="C15" s="26"/>
      <c r="D15" s="26"/>
      <c r="E15" s="26"/>
    </row>
    <row r="16" spans="1:10">
      <c r="A16" s="8"/>
      <c r="B16" s="8"/>
      <c r="C16" s="8"/>
      <c r="D16" s="8"/>
      <c r="E16" s="8"/>
    </row>
    <row r="17" spans="1:5" ht="95.25" customHeight="1">
      <c r="A17" s="9" t="s">
        <v>6</v>
      </c>
      <c r="B17" s="9" t="s">
        <v>7</v>
      </c>
      <c r="C17" s="9" t="s">
        <v>8</v>
      </c>
      <c r="D17" s="9" t="s">
        <v>9</v>
      </c>
      <c r="E17" s="9" t="s">
        <v>10</v>
      </c>
    </row>
    <row r="18" spans="1:5" ht="123.75" customHeight="1">
      <c r="A18" s="10">
        <v>1</v>
      </c>
      <c r="B18" s="11" t="s">
        <v>34</v>
      </c>
      <c r="C18" s="11" t="s">
        <v>35</v>
      </c>
      <c r="D18" s="12" t="s">
        <v>36</v>
      </c>
      <c r="E18" s="13">
        <f>2239.55*2.4*1.2*0.805*4.15</f>
        <v>21547.516788000001</v>
      </c>
    </row>
    <row r="19" spans="1:5" ht="130.5" customHeight="1">
      <c r="A19" s="29">
        <v>2</v>
      </c>
      <c r="B19" s="31" t="s">
        <v>38</v>
      </c>
      <c r="C19" s="33" t="s">
        <v>39</v>
      </c>
      <c r="D19" s="34" t="s">
        <v>40</v>
      </c>
      <c r="E19" s="35">
        <f>(11960+0*1)*1*0.6*4.15*1.4*(1+0.1)*0.825</f>
        <v>37835.998199999995</v>
      </c>
    </row>
    <row r="20" spans="1:5" ht="123.75" customHeight="1">
      <c r="A20" s="30"/>
      <c r="B20" s="32" t="s">
        <v>41</v>
      </c>
      <c r="C20" s="32" t="s">
        <v>42</v>
      </c>
      <c r="D20" s="14"/>
      <c r="E20" s="36"/>
    </row>
    <row r="21" spans="1:5" ht="57.75" customHeight="1">
      <c r="A21" s="10">
        <v>3</v>
      </c>
      <c r="B21" s="14" t="s">
        <v>11</v>
      </c>
      <c r="C21" s="12" t="s">
        <v>12</v>
      </c>
      <c r="D21" s="12" t="s">
        <v>37</v>
      </c>
      <c r="E21" s="13">
        <f>800*1*0.5*4.15</f>
        <v>1660.0000000000002</v>
      </c>
    </row>
    <row r="22" spans="1:5" ht="48" customHeight="1">
      <c r="A22" s="10">
        <v>4</v>
      </c>
      <c r="B22" s="12" t="s">
        <v>13</v>
      </c>
      <c r="C22" s="15" t="s">
        <v>43</v>
      </c>
      <c r="D22" s="37">
        <f>(E21+E19+E18)*0.1</f>
        <v>6104.3514987999997</v>
      </c>
      <c r="E22" s="13">
        <f>D22</f>
        <v>6104.3514987999997</v>
      </c>
    </row>
    <row r="23" spans="1:5" ht="48" customHeight="1">
      <c r="A23" s="10">
        <v>5</v>
      </c>
      <c r="B23" s="12" t="s">
        <v>27</v>
      </c>
      <c r="C23" s="12" t="s">
        <v>28</v>
      </c>
      <c r="D23" s="16"/>
      <c r="E23" s="13">
        <v>12500</v>
      </c>
    </row>
    <row r="24" spans="1:5" ht="48" customHeight="1">
      <c r="A24" s="10">
        <v>5</v>
      </c>
      <c r="B24" s="12" t="s">
        <v>29</v>
      </c>
      <c r="C24" s="15"/>
      <c r="D24" s="16"/>
      <c r="E24" s="13">
        <v>23196.33</v>
      </c>
    </row>
    <row r="25" spans="1:5">
      <c r="A25" s="18"/>
      <c r="B25" s="19" t="s">
        <v>14</v>
      </c>
      <c r="C25" s="15"/>
      <c r="D25" s="15"/>
      <c r="E25" s="17">
        <f>E24+E23+E22+E21+E19+E18</f>
        <v>102844.19648680001</v>
      </c>
    </row>
    <row r="26" spans="1:5">
      <c r="A26" s="18"/>
      <c r="B26" s="19" t="s">
        <v>26</v>
      </c>
      <c r="C26" s="15"/>
      <c r="D26" s="15"/>
      <c r="E26" s="17">
        <f>ROUND(E25*20%,2)</f>
        <v>20568.84</v>
      </c>
    </row>
    <row r="27" spans="1:5">
      <c r="A27" s="18"/>
      <c r="B27" s="19" t="s">
        <v>15</v>
      </c>
      <c r="C27" s="15"/>
      <c r="D27" s="15"/>
      <c r="E27" s="17">
        <f>E25+E26</f>
        <v>123413.0364868</v>
      </c>
    </row>
    <row r="28" spans="1:5">
      <c r="A28" s="20"/>
      <c r="B28" s="21"/>
      <c r="C28" s="22"/>
      <c r="D28" s="22"/>
      <c r="E28" s="23"/>
    </row>
    <row r="29" spans="1:5">
      <c r="A29" s="1" t="s">
        <v>0</v>
      </c>
    </row>
    <row r="30" spans="1:5">
      <c r="A30" s="1" t="s">
        <v>16</v>
      </c>
    </row>
    <row r="31" spans="1:5">
      <c r="A31" s="1" t="s">
        <v>17</v>
      </c>
    </row>
    <row r="32" spans="1:5">
      <c r="A32" s="4" t="s">
        <v>18</v>
      </c>
    </row>
    <row r="33" spans="1:5">
      <c r="A33" s="1" t="s">
        <v>46</v>
      </c>
    </row>
    <row r="37" spans="1:5">
      <c r="E37" s="1" t="s">
        <v>19</v>
      </c>
    </row>
  </sheetData>
  <mergeCells count="7">
    <mergeCell ref="A15:E15"/>
    <mergeCell ref="B1:D1"/>
    <mergeCell ref="A10:E10"/>
    <mergeCell ref="A13:E13"/>
    <mergeCell ref="A14:E14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 1416 - Хухринова ВН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cp:lastPrinted>2019-03-06T04:58:43Z</cp:lastPrinted>
  <dcterms:created xsi:type="dcterms:W3CDTF">2019-02-18T10:24:13Z</dcterms:created>
  <dcterms:modified xsi:type="dcterms:W3CDTF">2019-07-04T12:24:10Z</dcterms:modified>
</cp:coreProperties>
</file>