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0955" windowHeight="9975"/>
  </bookViews>
  <sheets>
    <sheet name="Рек. КЛ-0,4кВ ТП-416" sheetId="1" r:id="rId1"/>
  </sheets>
  <calcPr calcId="145621"/>
</workbook>
</file>

<file path=xl/calcChain.xml><?xml version="1.0" encoding="utf-8"?>
<calcChain xmlns="http://schemas.openxmlformats.org/spreadsheetml/2006/main">
  <c r="I40" i="1" l="1"/>
  <c r="I33" i="1"/>
  <c r="I26" i="1"/>
  <c r="I19" i="1"/>
  <c r="I45" i="1" s="1"/>
  <c r="I49" i="1" l="1"/>
  <c r="I46" i="1"/>
  <c r="I50" i="1" l="1"/>
  <c r="I51" i="1" s="1"/>
</calcChain>
</file>

<file path=xl/sharedStrings.xml><?xml version="1.0" encoding="utf-8"?>
<sst xmlns="http://schemas.openxmlformats.org/spreadsheetml/2006/main" count="97" uniqueCount="71">
  <si>
    <t xml:space="preserve">   Приложение  № _____ к договору № _______ от "____"_________________ 201  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</si>
  <si>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</si>
  <si>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</si>
  <si>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</si>
  <si>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</si>
  <si>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</si>
  <si>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</si>
  <si>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</si>
  <si>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</si>
  <si>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</si>
  <si>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</si>
  <si>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201   г.</t>
  </si>
  <si>
    <t>Смета №</t>
  </si>
  <si>
    <t>на рабочую документацию</t>
  </si>
  <si>
    <t>Монтаж КЛ-0,4кВ от ТП-416 до  ВРУ ж/д №65А и ж/д №67 ул. Танкистов</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</si>
  <si>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</si>
  <si>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</si>
  <si>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</si>
  <si>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</si>
  <si>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</si>
  <si>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</si>
  <si>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</si>
  <si>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Х=195 (м) 
Количество = 1</t>
  </si>
  <si>
    <t>(A + B * Xзад) * Количество * Кст * Ктек * K2 * (1 + дроб.ч. K1)
(7763 руб + 42 руб * 195) * 1 * 0.6 * 3.83 * 1.4 * (1 + 0.1) * 0.775</t>
  </si>
  <si>
    <t>Коэффициенты</t>
  </si>
  <si>
    <t>Стадия: Рабочая документация</t>
  </si>
  <si>
    <t>Кст = 0.6</t>
  </si>
  <si>
    <t>Ктек = 3.83
Письмо Минстроя России от 04.04.2018 №13606-ХМ/09</t>
  </si>
  <si>
    <t>K1 = 1.1
Глава 2.8, п.2.8.1.1</t>
  </si>
  <si>
    <t>K2 = 1.4
Глава 2.8, п.2.8.1.1</t>
  </si>
  <si>
    <t>Разделы документации</t>
  </si>
  <si>
    <t>(24.5% + 23.5% + 2.5% + 17.0%  + 10.0%) = 77.5%</t>
  </si>
  <si>
    <t>2</t>
  </si>
  <si>
    <t>Кабельные линии напряжением до 35 кВ. Интервалы протяженности до 100 м.</t>
  </si>
  <si>
    <t>Коммунальные инженерные сети и сооружения, 2012 г. Раздел 3.  Таблица 17. Квартальные, межквартальные, уличные кабельные электросети п.3
A=11,960 тыс.руб; 
Количество = 1</t>
  </si>
  <si>
    <t>(A + B * Xзад) * Количество * Кст * Ктек * K2 * (1 + дроб.ч. K1)
(11960руб*1*0,6*3,83*1,4*(1+0,1)*0,775</t>
  </si>
  <si>
    <t>3</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</si>
  <si>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Х=190 (м) 
Количество = 1</t>
  </si>
  <si>
    <t>(A + B * Xзад) * Количество * Кст * Ктек * K2 * (1 + дроб.ч. K1)
(7763 руб + 42 руб * 190) * 1 * 0.6 * 3.83 * 1.4 * (1 + 0.1) * 0.775</t>
  </si>
  <si>
    <t>4</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</si>
  <si>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</si>
  <si>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Х=2 (2 сеть) 
Количество = 2</t>
  </si>
  <si>
    <t>(A + B * Xзад) * Количество * Кст * Ктек
(0 руб + 800 руб * 1) * 2 * 0.50 * 3.83</t>
  </si>
  <si>
    <t/>
  </si>
  <si>
    <t>Стадия: Рабочий проект</t>
  </si>
  <si>
    <t>Кст = 0.50</t>
  </si>
  <si>
    <t>(100%) = 100%</t>
  </si>
  <si>
    <t>5</t>
  </si>
  <si>
    <t>Итого по смете:</t>
  </si>
  <si>
    <t>6</t>
  </si>
  <si>
    <t>Сбор исходных данных</t>
  </si>
  <si>
    <t>10% от п.5</t>
  </si>
  <si>
    <t>7</t>
  </si>
  <si>
    <t>Инженерно-геодезические изыскания</t>
  </si>
  <si>
    <t>Проектные</t>
  </si>
  <si>
    <t>8</t>
  </si>
  <si>
    <t>Согласование  с организациями города</t>
  </si>
  <si>
    <t>9</t>
  </si>
  <si>
    <t>Итого без НДС</t>
  </si>
  <si>
    <t>Сумма от п.5 - 8</t>
  </si>
  <si>
    <t>10</t>
  </si>
  <si>
    <t>НДС</t>
  </si>
  <si>
    <t>20% от п.9</t>
  </si>
  <si>
    <t>11</t>
  </si>
  <si>
    <t>Всего по смете:</t>
  </si>
  <si>
    <t>Сумма от п.9-10</t>
  </si>
  <si>
    <t>Составил:</t>
  </si>
  <si>
    <t>Инженер-сметчик ООО "ГЭС"</t>
  </si>
  <si>
    <t>Лоскуткина С.Д. _____________________</t>
  </si>
  <si>
    <t>Проверил:</t>
  </si>
  <si>
    <t>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</si>
</sst>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4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diagonal/>
    </border>
    <border>
      <left/>
      <right/>
      <top style="thin">
        <color indexed="22"/>
      </top>
      <bottom/>
      <diagonal/>
    </border>
    <border>
      <left/>
      <right style="thin">
        <color indexed="64"/>
      </right>
      <top style="thin">
        <color indexed="22"/>
      </top>
      <bottom/>
      <diagonal/>
    </border>
    <border>
      <left style="thin">
        <color indexed="64"/>
      </left>
      <right/>
      <top/>
      <bottom/>
      <diagonal/>
    </border>
    <border>
      <left/>
      <right style="thin">
        <color indexed="64"/>
      </right>
      <top/>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102">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Font="1"/>
    <xf numFmtId="0" fontId="9" fillId="0" borderId="0" xfId="1" applyFont="1" applyAlignment="1">
      <alignment horizontal="left" vertical="center"/>
    </xf>
    <xf numFmtId="0" fontId="10"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1" fillId="0" borderId="0" xfId="1" applyNumberFormat="1" applyFont="1" applyAlignment="1">
      <alignment horizontal="left"/>
    </xf>
    <xf numFmtId="0" fontId="11" fillId="0" borderId="0" xfId="1" applyNumberFormat="1" applyFont="1" applyAlignment="1"/>
    <xf numFmtId="0" fontId="12" fillId="0" borderId="0" xfId="1" applyNumberFormat="1" applyFont="1" applyBorder="1" applyAlignment="1">
      <alignment horizontal="right" vertical="top"/>
    </xf>
    <xf numFmtId="0" fontId="13" fillId="0" borderId="0" xfId="2" applyFont="1" applyAlignment="1">
      <alignment horizontal="center" vertical="top" wrapText="1"/>
    </xf>
    <xf numFmtId="0" fontId="13" fillId="0" borderId="0" xfId="2" applyFont="1" applyAlignment="1"/>
    <xf numFmtId="0" fontId="13" fillId="0" borderId="0" xfId="2" applyFont="1" applyAlignment="1">
      <alignment horizontal="center" vertical="center" wrapText="1"/>
    </xf>
    <xf numFmtId="0" fontId="14" fillId="0" borderId="1" xfId="1" applyNumberFormat="1" applyFont="1" applyBorder="1" applyAlignment="1">
      <alignment horizontal="center" vertical="top" wrapText="1"/>
    </xf>
    <xf numFmtId="0" fontId="14" fillId="0" borderId="2" xfId="1" applyNumberFormat="1" applyFont="1" applyBorder="1" applyAlignment="1">
      <alignment horizontal="center" vertical="top" wrapText="1"/>
    </xf>
    <xf numFmtId="0" fontId="14" fillId="0" borderId="3" xfId="1" applyNumberFormat="1" applyFont="1" applyBorder="1" applyAlignment="1">
      <alignment horizontal="center" vertical="top" wrapText="1"/>
    </xf>
    <xf numFmtId="0" fontId="14" fillId="0" borderId="4" xfId="1" applyNumberFormat="1" applyFont="1" applyBorder="1" applyAlignment="1">
      <alignment horizontal="center" vertical="top" wrapText="1"/>
    </xf>
    <xf numFmtId="0" fontId="11" fillId="0" borderId="1"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1" xfId="1" applyNumberFormat="1" applyFont="1" applyBorder="1" applyAlignment="1">
      <alignment horizontal="center" wrapText="1"/>
    </xf>
    <xf numFmtId="0" fontId="1" fillId="0" borderId="5" xfId="1" applyNumberFormat="1" applyFont="1" applyBorder="1" applyAlignment="1">
      <alignment horizontal="center" wrapText="1"/>
    </xf>
    <xf numFmtId="49" fontId="15" fillId="0" borderId="9" xfId="1" applyNumberFormat="1" applyFont="1" applyBorder="1" applyAlignment="1">
      <alignment horizontal="right" vertical="top" wrapText="1"/>
    </xf>
    <xf numFmtId="0" fontId="15" fillId="0" borderId="10" xfId="1" applyNumberFormat="1" applyFont="1" applyBorder="1" applyAlignment="1">
      <alignment horizontal="left" vertical="top" wrapText="1"/>
    </xf>
    <xf numFmtId="0" fontId="15" fillId="0" borderId="11" xfId="1" applyNumberFormat="1" applyFont="1" applyBorder="1" applyAlignment="1">
      <alignment horizontal="left" vertical="top" wrapText="1"/>
    </xf>
    <xf numFmtId="0" fontId="1" fillId="0" borderId="10" xfId="1" applyNumberFormat="1" applyBorder="1" applyAlignment="1">
      <alignment horizontal="left" vertical="top" wrapText="1"/>
    </xf>
    <xf numFmtId="0" fontId="1" fillId="0" borderId="12" xfId="1" applyNumberFormat="1" applyBorder="1" applyAlignment="1">
      <alignment horizontal="left" vertical="top" wrapText="1"/>
    </xf>
    <xf numFmtId="0" fontId="1" fillId="0" borderId="11" xfId="1" applyNumberFormat="1" applyBorder="1" applyAlignment="1">
      <alignment horizontal="left" vertical="top" wrapText="1"/>
    </xf>
    <xf numFmtId="0" fontId="1" fillId="0" borderId="13" xfId="1" applyNumberFormat="1" applyFont="1" applyBorder="1" applyAlignment="1">
      <alignment horizontal="left" vertical="top" wrapText="1"/>
    </xf>
    <xf numFmtId="4" fontId="1" fillId="0" borderId="13" xfId="1" applyNumberFormat="1" applyFont="1" applyBorder="1" applyAlignment="1">
      <alignment horizontal="right" vertical="top" wrapText="1"/>
    </xf>
    <xf numFmtId="0" fontId="15" fillId="0" borderId="14" xfId="1" applyNumberFormat="1" applyFont="1" applyBorder="1" applyAlignment="1">
      <alignment horizontal="left" vertical="top" wrapText="1"/>
    </xf>
    <xf numFmtId="0" fontId="15" fillId="0" borderId="15" xfId="1" applyNumberFormat="1" applyFont="1" applyBorder="1" applyAlignment="1">
      <alignment horizontal="left" vertical="top" wrapText="1"/>
    </xf>
    <xf numFmtId="0" fontId="15" fillId="0" borderId="16" xfId="1" applyNumberFormat="1" applyFont="1" applyBorder="1" applyAlignment="1">
      <alignment horizontal="left" vertical="top" wrapText="1"/>
    </xf>
    <xf numFmtId="0" fontId="15" fillId="0" borderId="17" xfId="1" applyNumberFormat="1" applyFont="1" applyBorder="1" applyAlignment="1">
      <alignment horizontal="left" vertical="top" wrapText="1"/>
    </xf>
    <xf numFmtId="0" fontId="15" fillId="0" borderId="17" xfId="1" applyNumberFormat="1" applyFont="1" applyBorder="1" applyAlignment="1">
      <alignment horizontal="right" vertical="top" wrapText="1"/>
    </xf>
    <xf numFmtId="0" fontId="1" fillId="0" borderId="18" xfId="1" applyNumberFormat="1" applyFont="1" applyBorder="1" applyAlignment="1">
      <alignment horizontal="left" vertical="top" wrapText="1"/>
    </xf>
    <xf numFmtId="0" fontId="1" fillId="0" borderId="19" xfId="1" applyNumberFormat="1" applyFont="1" applyBorder="1" applyAlignment="1">
      <alignment horizontal="left" vertical="top" wrapText="1"/>
    </xf>
    <xf numFmtId="0" fontId="1" fillId="0" borderId="20"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 fillId="0" borderId="21" xfId="1" applyNumberFormat="1" applyFont="1" applyBorder="1" applyAlignment="1">
      <alignment horizontal="right" vertical="top" wrapText="1"/>
    </xf>
    <xf numFmtId="0" fontId="1" fillId="0" borderId="22" xfId="1" applyNumberFormat="1" applyFont="1" applyBorder="1" applyAlignment="1">
      <alignment horizontal="left" vertical="top" wrapText="1"/>
    </xf>
    <xf numFmtId="0" fontId="1" fillId="0" borderId="23" xfId="1" applyNumberFormat="1" applyFont="1" applyBorder="1" applyAlignment="1">
      <alignment horizontal="left" vertical="top" wrapText="1"/>
    </xf>
    <xf numFmtId="0" fontId="1" fillId="0" borderId="24"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25" xfId="1" applyNumberFormat="1" applyFont="1" applyBorder="1" applyAlignment="1">
      <alignment horizontal="right" vertical="top" wrapText="1"/>
    </xf>
    <xf numFmtId="49" fontId="15" fillId="0" borderId="26" xfId="1" applyNumberFormat="1" applyFont="1" applyBorder="1" applyAlignment="1">
      <alignment horizontal="right" vertical="top" wrapText="1"/>
    </xf>
    <xf numFmtId="0" fontId="15" fillId="0" borderId="27" xfId="1" applyNumberFormat="1" applyFont="1" applyBorder="1" applyAlignment="1">
      <alignment horizontal="left" vertical="top" wrapText="1"/>
    </xf>
    <xf numFmtId="0" fontId="15" fillId="0" borderId="28" xfId="1" applyNumberFormat="1" applyFont="1" applyBorder="1" applyAlignment="1">
      <alignment horizontal="left" vertical="top" wrapText="1"/>
    </xf>
    <xf numFmtId="0" fontId="1" fillId="0" borderId="27" xfId="1" applyNumberFormat="1" applyBorder="1" applyAlignment="1">
      <alignment horizontal="left" vertical="top" wrapText="1"/>
    </xf>
    <xf numFmtId="0" fontId="1" fillId="0" borderId="29" xfId="1" applyNumberFormat="1" applyBorder="1" applyAlignment="1">
      <alignment horizontal="left" vertical="top" wrapText="1"/>
    </xf>
    <xf numFmtId="0" fontId="1" fillId="0" borderId="28" xfId="1" applyNumberFormat="1" applyBorder="1" applyAlignment="1">
      <alignment horizontal="left" vertical="top" wrapText="1"/>
    </xf>
    <xf numFmtId="0" fontId="1" fillId="0" borderId="30" xfId="1" applyNumberFormat="1" applyFont="1" applyBorder="1" applyAlignment="1">
      <alignment horizontal="center" vertical="top" wrapText="1"/>
    </xf>
    <xf numFmtId="0" fontId="1" fillId="0" borderId="31" xfId="1" applyNumberFormat="1" applyFont="1" applyBorder="1" applyAlignment="1">
      <alignment horizontal="center" vertical="top" wrapText="1"/>
    </xf>
    <xf numFmtId="0" fontId="1" fillId="0" borderId="32" xfId="1" applyNumberFormat="1" applyFont="1" applyBorder="1" applyAlignment="1">
      <alignment horizontal="center" vertical="top" wrapText="1"/>
    </xf>
    <xf numFmtId="0" fontId="1" fillId="0" borderId="9" xfId="1" applyNumberFormat="1" applyFont="1" applyBorder="1" applyAlignment="1">
      <alignment horizontal="left" vertical="top" wrapText="1"/>
    </xf>
    <xf numFmtId="0" fontId="1" fillId="0" borderId="9" xfId="1" applyNumberFormat="1" applyFont="1" applyBorder="1" applyAlignment="1">
      <alignment horizontal="right" vertical="top" wrapText="1"/>
    </xf>
    <xf numFmtId="0" fontId="1" fillId="0" borderId="14"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 fillId="0" borderId="16" xfId="1" applyNumberFormat="1" applyFont="1" applyBorder="1" applyAlignment="1">
      <alignment horizontal="left" vertical="top" wrapText="1"/>
    </xf>
    <xf numFmtId="0" fontId="1" fillId="0" borderId="33" xfId="1" applyNumberFormat="1" applyFont="1" applyBorder="1" applyAlignment="1">
      <alignment horizontal="center" vertical="top" wrapText="1"/>
    </xf>
    <xf numFmtId="0" fontId="1" fillId="0" borderId="34" xfId="1" applyNumberFormat="1" applyFont="1" applyBorder="1" applyAlignment="1">
      <alignment horizontal="center" vertical="top" wrapText="1"/>
    </xf>
    <xf numFmtId="0" fontId="1" fillId="0" borderId="27"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4" fontId="1" fillId="0" borderId="9" xfId="1" applyNumberFormat="1" applyFont="1" applyBorder="1" applyAlignment="1">
      <alignment horizontal="right" vertical="top" wrapText="1"/>
    </xf>
    <xf numFmtId="49" fontId="15" fillId="0" borderId="17" xfId="1" applyNumberFormat="1" applyFont="1" applyBorder="1" applyAlignment="1">
      <alignment horizontal="right" vertical="top" wrapText="1"/>
    </xf>
    <xf numFmtId="49" fontId="15" fillId="0" borderId="21" xfId="1" applyNumberFormat="1" applyFont="1" applyBorder="1" applyAlignment="1">
      <alignment horizontal="right" vertical="top" wrapText="1"/>
    </xf>
    <xf numFmtId="49" fontId="15" fillId="0" borderId="25" xfId="1" applyNumberFormat="1" applyFont="1" applyBorder="1" applyAlignment="1">
      <alignment horizontal="right" vertical="top" wrapText="1"/>
    </xf>
    <xf numFmtId="0" fontId="1" fillId="0" borderId="35" xfId="1" applyNumberFormat="1" applyFont="1" applyBorder="1" applyAlignment="1">
      <alignment horizontal="left" vertical="top" wrapText="1"/>
    </xf>
    <xf numFmtId="0" fontId="1" fillId="0" borderId="36" xfId="1" applyNumberFormat="1" applyFont="1" applyBorder="1" applyAlignment="1">
      <alignment horizontal="left" vertical="top" wrapText="1"/>
    </xf>
    <xf numFmtId="0" fontId="1" fillId="0" borderId="37" xfId="1" applyNumberFormat="1" applyFont="1" applyBorder="1" applyAlignment="1">
      <alignment horizontal="left" vertical="top" wrapText="1"/>
    </xf>
    <xf numFmtId="0" fontId="15" fillId="0" borderId="38" xfId="1" applyNumberFormat="1" applyFont="1" applyBorder="1" applyAlignment="1">
      <alignment horizontal="left" vertical="top" wrapText="1"/>
    </xf>
    <xf numFmtId="0" fontId="15" fillId="0" borderId="39" xfId="1" applyNumberFormat="1" applyFont="1" applyBorder="1" applyAlignment="1">
      <alignment horizontal="left" vertical="top" wrapText="1"/>
    </xf>
    <xf numFmtId="0" fontId="15" fillId="0" borderId="40" xfId="1" applyNumberFormat="1" applyFont="1" applyBorder="1" applyAlignment="1">
      <alignment horizontal="left" vertical="top" wrapText="1"/>
    </xf>
    <xf numFmtId="0" fontId="15" fillId="0" borderId="25" xfId="1" applyNumberFormat="1" applyFont="1" applyBorder="1" applyAlignment="1">
      <alignment horizontal="left" vertical="top" wrapText="1"/>
    </xf>
    <xf numFmtId="4" fontId="15" fillId="0" borderId="25" xfId="1" applyNumberFormat="1" applyFont="1" applyBorder="1" applyAlignment="1">
      <alignment horizontal="right" vertical="top" wrapText="1"/>
    </xf>
    <xf numFmtId="0" fontId="1" fillId="0" borderId="38" xfId="1" applyNumberFormat="1" applyFont="1" applyBorder="1" applyAlignment="1">
      <alignment horizontal="left" vertical="top" wrapText="1"/>
    </xf>
    <xf numFmtId="0" fontId="1" fillId="0" borderId="39" xfId="1" applyNumberFormat="1" applyFont="1" applyBorder="1" applyAlignment="1">
      <alignment horizontal="left" vertical="top" wrapText="1"/>
    </xf>
    <xf numFmtId="0" fontId="1" fillId="0" borderId="40"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4" fontId="1" fillId="0" borderId="26" xfId="1" applyNumberFormat="1" applyFont="1" applyBorder="1" applyAlignment="1">
      <alignment horizontal="right" vertical="top" wrapText="1"/>
    </xf>
    <xf numFmtId="0" fontId="15" fillId="0" borderId="26" xfId="1" applyNumberFormat="1" applyFont="1" applyBorder="1" applyAlignment="1">
      <alignment horizontal="left" vertical="top" wrapText="1"/>
    </xf>
    <xf numFmtId="4" fontId="15" fillId="0" borderId="26" xfId="1" applyNumberFormat="1" applyFont="1" applyBorder="1" applyAlignment="1">
      <alignment horizontal="right"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7"/>
  <sheetViews>
    <sheetView tabSelected="1" zoomScaleNormal="100" workbookViewId="0">
      <selection activeCell="J19" sqref="J19"/>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5.75" x14ac:dyDescent="0.25">
      <c r="A10" s="10" t="s">
        <v>11</v>
      </c>
      <c r="B10" s="11"/>
      <c r="C10" s="17"/>
      <c r="G10" s="10" t="s">
        <v>11</v>
      </c>
      <c r="H10" s="11"/>
      <c r="I10" s="18"/>
    </row>
    <row r="11" spans="1:256" s="7" customFormat="1" ht="11.25" customHeight="1" x14ac:dyDescent="0.25">
      <c r="A11" s="19"/>
      <c r="D11" s="20"/>
      <c r="E11" s="18"/>
    </row>
    <row r="12" spans="1:256" ht="15.75" x14ac:dyDescent="0.2">
      <c r="A12" s="21" t="s">
        <v>12</v>
      </c>
      <c r="B12" s="21"/>
      <c r="C12" s="21"/>
      <c r="D12" s="21"/>
      <c r="E12" s="21"/>
      <c r="F12" s="21"/>
      <c r="G12" s="21"/>
      <c r="H12" s="21"/>
      <c r="I12" s="21"/>
    </row>
    <row r="13" spans="1:256" ht="15.75" customHeight="1" x14ac:dyDescent="0.2">
      <c r="A13" s="22" t="s">
        <v>13</v>
      </c>
      <c r="B13" s="23"/>
      <c r="C13" s="23"/>
      <c r="D13" s="23"/>
      <c r="E13" s="23"/>
      <c r="F13" s="23"/>
      <c r="G13" s="23"/>
      <c r="H13" s="23"/>
      <c r="I13" s="23"/>
    </row>
    <row r="14" spans="1:256" x14ac:dyDescent="0.2">
      <c r="A14" s="24"/>
      <c r="B14" s="25"/>
      <c r="C14" s="26"/>
      <c r="D14" s="26"/>
      <c r="E14" s="26"/>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c r="IB14" s="25"/>
      <c r="IC14" s="25"/>
      <c r="ID14" s="25"/>
      <c r="IE14" s="25"/>
      <c r="IF14" s="25"/>
      <c r="IG14" s="25"/>
      <c r="IH14" s="25"/>
      <c r="II14" s="25"/>
      <c r="IJ14" s="25"/>
      <c r="IK14" s="25"/>
      <c r="IL14" s="25"/>
      <c r="IM14" s="25"/>
      <c r="IN14" s="25"/>
      <c r="IO14" s="25"/>
      <c r="IP14" s="25"/>
      <c r="IQ14" s="25"/>
      <c r="IR14" s="25"/>
      <c r="IS14" s="25"/>
      <c r="IT14" s="25"/>
      <c r="IU14" s="25"/>
      <c r="IV14" s="25"/>
    </row>
    <row r="15" spans="1:256" ht="21" customHeight="1" x14ac:dyDescent="0.25">
      <c r="A15" s="27" t="s">
        <v>14</v>
      </c>
      <c r="B15" s="27"/>
      <c r="C15" s="27"/>
      <c r="D15" s="27"/>
      <c r="E15" s="27"/>
      <c r="F15" s="27"/>
      <c r="G15" s="27"/>
      <c r="H15" s="27"/>
      <c r="I15" s="27"/>
      <c r="J15" s="28"/>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row>
    <row r="16" spans="1:256" ht="9.75" customHeight="1" x14ac:dyDescent="0.25">
      <c r="A16" s="29"/>
      <c r="B16" s="29"/>
      <c r="C16" s="29"/>
      <c r="D16" s="29"/>
      <c r="E16" s="29"/>
      <c r="F16" s="29"/>
      <c r="G16" s="29"/>
      <c r="H16" s="29"/>
      <c r="I16" s="29"/>
      <c r="J16" s="28"/>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c r="FN16" s="25"/>
      <c r="FO16" s="25"/>
      <c r="FP16" s="25"/>
      <c r="FQ16" s="25"/>
      <c r="FR16" s="25"/>
      <c r="FS16" s="25"/>
      <c r="FT16" s="25"/>
      <c r="FU16" s="25"/>
      <c r="FV16" s="25"/>
      <c r="FW16" s="25"/>
      <c r="FX16" s="25"/>
      <c r="FY16" s="25"/>
      <c r="FZ16" s="25"/>
      <c r="GA16" s="25"/>
      <c r="GB16" s="25"/>
      <c r="GC16" s="25"/>
      <c r="GD16" s="25"/>
      <c r="GE16" s="25"/>
      <c r="GF16" s="25"/>
      <c r="GG16" s="25"/>
      <c r="GH16" s="25"/>
      <c r="GI16" s="25"/>
      <c r="GJ16" s="25"/>
      <c r="GK16" s="25"/>
      <c r="GL16" s="25"/>
      <c r="GM16" s="25"/>
      <c r="GN16" s="25"/>
      <c r="GO16" s="25"/>
      <c r="GP16" s="25"/>
      <c r="GQ16" s="25"/>
      <c r="GR16" s="25"/>
      <c r="GS16" s="25"/>
      <c r="GT16" s="25"/>
      <c r="GU16" s="25"/>
      <c r="GV16" s="25"/>
      <c r="GW16" s="25"/>
      <c r="GX16" s="25"/>
      <c r="GY16" s="25"/>
      <c r="GZ16" s="25"/>
      <c r="HA16" s="25"/>
      <c r="HB16" s="25"/>
      <c r="HC16" s="25"/>
      <c r="HD16" s="25"/>
      <c r="HE16" s="25"/>
      <c r="HF16" s="25"/>
      <c r="HG16" s="25"/>
      <c r="HH16" s="25"/>
      <c r="HI16" s="25"/>
      <c r="HJ16" s="25"/>
      <c r="HK16" s="25"/>
      <c r="HL16" s="25"/>
      <c r="HM16" s="25"/>
      <c r="HN16" s="25"/>
      <c r="HO16" s="25"/>
      <c r="HP16" s="25"/>
      <c r="HQ16" s="25"/>
      <c r="HR16" s="25"/>
      <c r="HS16" s="25"/>
      <c r="HT16" s="25"/>
      <c r="HU16" s="25"/>
      <c r="HV16" s="25"/>
      <c r="HW16" s="25"/>
      <c r="HX16" s="25"/>
      <c r="HY16" s="25"/>
      <c r="HZ16" s="25"/>
      <c r="IA16" s="25"/>
      <c r="IB16" s="25"/>
      <c r="IC16" s="25"/>
      <c r="ID16" s="25"/>
      <c r="IE16" s="25"/>
      <c r="IF16" s="25"/>
      <c r="IG16" s="25"/>
      <c r="IH16" s="25"/>
      <c r="II16" s="25"/>
      <c r="IJ16" s="25"/>
      <c r="IK16" s="25"/>
      <c r="IL16" s="25"/>
      <c r="IM16" s="25"/>
      <c r="IN16" s="25"/>
      <c r="IO16" s="25"/>
      <c r="IP16" s="25"/>
      <c r="IQ16" s="25"/>
      <c r="IR16" s="25"/>
      <c r="IS16" s="25"/>
      <c r="IT16" s="25"/>
      <c r="IU16" s="25"/>
      <c r="IV16" s="25"/>
    </row>
    <row r="17" spans="1:9" ht="97.5" customHeight="1" x14ac:dyDescent="0.2">
      <c r="A17" s="30" t="s">
        <v>15</v>
      </c>
      <c r="B17" s="31" t="s">
        <v>16</v>
      </c>
      <c r="C17" s="32"/>
      <c r="D17" s="31" t="s">
        <v>17</v>
      </c>
      <c r="E17" s="33"/>
      <c r="F17" s="33"/>
      <c r="G17" s="32"/>
      <c r="H17" s="34" t="s">
        <v>18</v>
      </c>
      <c r="I17" s="30" t="s">
        <v>19</v>
      </c>
    </row>
    <row r="18" spans="1:9" ht="12.75" customHeight="1" x14ac:dyDescent="0.2">
      <c r="A18" s="35" t="s">
        <v>20</v>
      </c>
      <c r="B18" s="36">
        <v>2</v>
      </c>
      <c r="C18" s="37"/>
      <c r="D18" s="36">
        <v>3</v>
      </c>
      <c r="E18" s="38"/>
      <c r="F18" s="38"/>
      <c r="G18" s="37"/>
      <c r="H18" s="39">
        <v>4</v>
      </c>
      <c r="I18" s="40">
        <v>5</v>
      </c>
    </row>
    <row r="19" spans="1:9" ht="115.5" customHeight="1" x14ac:dyDescent="0.2">
      <c r="A19" s="41" t="s">
        <v>20</v>
      </c>
      <c r="B19" s="42" t="s">
        <v>21</v>
      </c>
      <c r="C19" s="43"/>
      <c r="D19" s="44" t="s">
        <v>22</v>
      </c>
      <c r="E19" s="45"/>
      <c r="F19" s="45"/>
      <c r="G19" s="46"/>
      <c r="H19" s="47" t="s">
        <v>23</v>
      </c>
      <c r="I19" s="48">
        <f>(7763+42*195)*1*0.6*3.83*1.4*(1+0.1)*0.775</f>
        <v>43753.702838999998</v>
      </c>
    </row>
    <row r="20" spans="1:9" ht="14.25" customHeight="1" x14ac:dyDescent="0.2">
      <c r="A20" s="41"/>
      <c r="B20" s="49" t="s">
        <v>24</v>
      </c>
      <c r="C20" s="50"/>
      <c r="D20" s="49"/>
      <c r="E20" s="51"/>
      <c r="F20" s="51"/>
      <c r="G20" s="50"/>
      <c r="H20" s="52"/>
      <c r="I20" s="53"/>
    </row>
    <row r="21" spans="1:9" ht="26.25" customHeight="1" x14ac:dyDescent="0.2">
      <c r="A21" s="41"/>
      <c r="B21" s="54" t="s">
        <v>25</v>
      </c>
      <c r="C21" s="55"/>
      <c r="D21" s="54" t="s">
        <v>26</v>
      </c>
      <c r="E21" s="56"/>
      <c r="F21" s="56"/>
      <c r="G21" s="55"/>
      <c r="H21" s="57"/>
      <c r="I21" s="58"/>
    </row>
    <row r="22" spans="1:9" ht="38.25" customHeight="1" x14ac:dyDescent="0.2">
      <c r="A22" s="41"/>
      <c r="B22" s="54"/>
      <c r="C22" s="55"/>
      <c r="D22" s="54" t="s">
        <v>27</v>
      </c>
      <c r="E22" s="56"/>
      <c r="F22" s="56"/>
      <c r="G22" s="55"/>
      <c r="H22" s="57"/>
      <c r="I22" s="58"/>
    </row>
    <row r="23" spans="1:9" ht="27.75" customHeight="1" x14ac:dyDescent="0.2">
      <c r="A23" s="41"/>
      <c r="B23" s="54"/>
      <c r="C23" s="55"/>
      <c r="D23" s="54" t="s">
        <v>28</v>
      </c>
      <c r="E23" s="56"/>
      <c r="F23" s="56"/>
      <c r="G23" s="55"/>
      <c r="H23" s="57"/>
      <c r="I23" s="58"/>
    </row>
    <row r="24" spans="1:9" ht="25.5" customHeight="1" x14ac:dyDescent="0.2">
      <c r="A24" s="41"/>
      <c r="B24" s="54"/>
      <c r="C24" s="55"/>
      <c r="D24" s="54" t="s">
        <v>29</v>
      </c>
      <c r="E24" s="56"/>
      <c r="F24" s="56"/>
      <c r="G24" s="55"/>
      <c r="H24" s="57"/>
      <c r="I24" s="58"/>
    </row>
    <row r="25" spans="1:9" ht="54.75" customHeight="1" x14ac:dyDescent="0.2">
      <c r="A25" s="41"/>
      <c r="B25" s="59" t="s">
        <v>30</v>
      </c>
      <c r="C25" s="60"/>
      <c r="D25" s="59"/>
      <c r="E25" s="61"/>
      <c r="F25" s="61"/>
      <c r="G25" s="60"/>
      <c r="H25" s="62" t="s">
        <v>31</v>
      </c>
      <c r="I25" s="63"/>
    </row>
    <row r="26" spans="1:9" ht="101.25" customHeight="1" x14ac:dyDescent="0.2">
      <c r="A26" s="64" t="s">
        <v>32</v>
      </c>
      <c r="B26" s="65" t="s">
        <v>33</v>
      </c>
      <c r="C26" s="66"/>
      <c r="D26" s="67" t="s">
        <v>34</v>
      </c>
      <c r="E26" s="68"/>
      <c r="F26" s="68"/>
      <c r="G26" s="69"/>
      <c r="H26" s="47" t="s">
        <v>35</v>
      </c>
      <c r="I26" s="48">
        <f>(11960+0*13)*0.6*1.4*1.1*0.775*3.83</f>
        <v>32802.249480000006</v>
      </c>
    </row>
    <row r="27" spans="1:9" ht="15" customHeight="1" x14ac:dyDescent="0.2">
      <c r="A27" s="41"/>
      <c r="B27" s="49" t="s">
        <v>24</v>
      </c>
      <c r="C27" s="50"/>
      <c r="D27" s="70"/>
      <c r="E27" s="71"/>
      <c r="F27" s="71"/>
      <c r="G27" s="72"/>
      <c r="H27" s="73"/>
      <c r="I27" s="74"/>
    </row>
    <row r="28" spans="1:9" ht="24.75" customHeight="1" x14ac:dyDescent="0.2">
      <c r="A28" s="41"/>
      <c r="B28" s="75" t="s">
        <v>25</v>
      </c>
      <c r="C28" s="76"/>
      <c r="D28" s="75" t="s">
        <v>26</v>
      </c>
      <c r="E28" s="77"/>
      <c r="F28" s="77"/>
      <c r="G28" s="76"/>
      <c r="H28" s="73"/>
      <c r="I28" s="74"/>
    </row>
    <row r="29" spans="1:9" ht="39" customHeight="1" x14ac:dyDescent="0.2">
      <c r="A29" s="41"/>
      <c r="B29" s="78"/>
      <c r="C29" s="79"/>
      <c r="D29" s="75" t="s">
        <v>27</v>
      </c>
      <c r="E29" s="77"/>
      <c r="F29" s="77"/>
      <c r="G29" s="76"/>
      <c r="H29" s="73"/>
      <c r="I29" s="74"/>
    </row>
    <row r="30" spans="1:9" ht="25.5" customHeight="1" x14ac:dyDescent="0.2">
      <c r="A30" s="41"/>
      <c r="B30" s="78"/>
      <c r="C30" s="79"/>
      <c r="D30" s="75" t="s">
        <v>28</v>
      </c>
      <c r="E30" s="77"/>
      <c r="F30" s="77"/>
      <c r="G30" s="76"/>
      <c r="H30" s="73"/>
      <c r="I30" s="74"/>
    </row>
    <row r="31" spans="1:9" ht="24.75" customHeight="1" x14ac:dyDescent="0.2">
      <c r="A31" s="41"/>
      <c r="B31" s="78"/>
      <c r="C31" s="79"/>
      <c r="D31" s="54" t="s">
        <v>29</v>
      </c>
      <c r="E31" s="56"/>
      <c r="F31" s="56"/>
      <c r="G31" s="55"/>
      <c r="H31" s="73"/>
      <c r="I31" s="74"/>
    </row>
    <row r="32" spans="1:9" ht="41.25" customHeight="1" x14ac:dyDescent="0.2">
      <c r="A32" s="41"/>
      <c r="B32" s="59" t="s">
        <v>30</v>
      </c>
      <c r="C32" s="60"/>
      <c r="D32" s="59"/>
      <c r="E32" s="61"/>
      <c r="F32" s="61"/>
      <c r="G32" s="60"/>
      <c r="H32" s="62" t="s">
        <v>31</v>
      </c>
      <c r="I32" s="74"/>
    </row>
    <row r="33" spans="1:9" ht="114" customHeight="1" x14ac:dyDescent="0.2">
      <c r="A33" s="41" t="s">
        <v>36</v>
      </c>
      <c r="B33" s="42" t="s">
        <v>21</v>
      </c>
      <c r="C33" s="43"/>
      <c r="D33" s="44" t="s">
        <v>37</v>
      </c>
      <c r="E33" s="45"/>
      <c r="F33" s="45"/>
      <c r="G33" s="46"/>
      <c r="H33" s="47" t="s">
        <v>38</v>
      </c>
      <c r="I33" s="48">
        <f>(7763+42*190)*1*0.6*3.83*1.4*(1+0.1)*0.775</f>
        <v>43177.743608999997</v>
      </c>
    </row>
    <row r="34" spans="1:9" ht="14.25" customHeight="1" x14ac:dyDescent="0.2">
      <c r="A34" s="41"/>
      <c r="B34" s="49" t="s">
        <v>24</v>
      </c>
      <c r="C34" s="50"/>
      <c r="D34" s="49"/>
      <c r="E34" s="51"/>
      <c r="F34" s="51"/>
      <c r="G34" s="50"/>
      <c r="H34" s="52"/>
      <c r="I34" s="53"/>
    </row>
    <row r="35" spans="1:9" ht="26.25" customHeight="1" x14ac:dyDescent="0.2">
      <c r="A35" s="41"/>
      <c r="B35" s="54" t="s">
        <v>25</v>
      </c>
      <c r="C35" s="55"/>
      <c r="D35" s="54" t="s">
        <v>26</v>
      </c>
      <c r="E35" s="56"/>
      <c r="F35" s="56"/>
      <c r="G35" s="55"/>
      <c r="H35" s="57"/>
      <c r="I35" s="58"/>
    </row>
    <row r="36" spans="1:9" ht="41.25" customHeight="1" x14ac:dyDescent="0.2">
      <c r="A36" s="41"/>
      <c r="B36" s="54"/>
      <c r="C36" s="55"/>
      <c r="D36" s="54" t="s">
        <v>27</v>
      </c>
      <c r="E36" s="56"/>
      <c r="F36" s="56"/>
      <c r="G36" s="55"/>
      <c r="H36" s="57"/>
      <c r="I36" s="58"/>
    </row>
    <row r="37" spans="1:9" ht="25.5" customHeight="1" x14ac:dyDescent="0.2">
      <c r="A37" s="41"/>
      <c r="B37" s="54"/>
      <c r="C37" s="55"/>
      <c r="D37" s="54" t="s">
        <v>28</v>
      </c>
      <c r="E37" s="56"/>
      <c r="F37" s="56"/>
      <c r="G37" s="55"/>
      <c r="H37" s="57"/>
      <c r="I37" s="58"/>
    </row>
    <row r="38" spans="1:9" ht="26.25" customHeight="1" x14ac:dyDescent="0.2">
      <c r="A38" s="41"/>
      <c r="B38" s="54"/>
      <c r="C38" s="55"/>
      <c r="D38" s="54" t="s">
        <v>29</v>
      </c>
      <c r="E38" s="56"/>
      <c r="F38" s="56"/>
      <c r="G38" s="55"/>
      <c r="H38" s="57"/>
      <c r="I38" s="58"/>
    </row>
    <row r="39" spans="1:9" ht="41.25" customHeight="1" x14ac:dyDescent="0.2">
      <c r="A39" s="41"/>
      <c r="B39" s="59" t="s">
        <v>30</v>
      </c>
      <c r="C39" s="60"/>
      <c r="D39" s="59"/>
      <c r="E39" s="61"/>
      <c r="F39" s="61"/>
      <c r="G39" s="60"/>
      <c r="H39" s="62" t="s">
        <v>31</v>
      </c>
      <c r="I39" s="63"/>
    </row>
    <row r="40" spans="1:9" ht="106.5" customHeight="1" x14ac:dyDescent="0.2">
      <c r="A40" s="41" t="s">
        <v>39</v>
      </c>
      <c r="B40" s="65" t="s">
        <v>40</v>
      </c>
      <c r="C40" s="66"/>
      <c r="D40" s="80" t="s">
        <v>41</v>
      </c>
      <c r="E40" s="81"/>
      <c r="F40" s="81"/>
      <c r="G40" s="82"/>
      <c r="H40" s="73" t="s">
        <v>42</v>
      </c>
      <c r="I40" s="83">
        <f>(0+800*1)*2*0.5*3.83</f>
        <v>3064</v>
      </c>
    </row>
    <row r="41" spans="1:9" ht="15.75" customHeight="1" x14ac:dyDescent="0.2">
      <c r="A41" s="84" t="s">
        <v>43</v>
      </c>
      <c r="B41" s="49" t="s">
        <v>24</v>
      </c>
      <c r="C41" s="50"/>
      <c r="D41" s="49"/>
      <c r="E41" s="51"/>
      <c r="F41" s="51"/>
      <c r="G41" s="50"/>
      <c r="H41" s="52"/>
      <c r="I41" s="53"/>
    </row>
    <row r="42" spans="1:9" ht="12.75" customHeight="1" x14ac:dyDescent="0.2">
      <c r="A42" s="85" t="s">
        <v>43</v>
      </c>
      <c r="B42" s="75" t="s">
        <v>44</v>
      </c>
      <c r="C42" s="76"/>
      <c r="D42" s="75" t="s">
        <v>45</v>
      </c>
      <c r="E42" s="77"/>
      <c r="F42" s="77"/>
      <c r="G42" s="76"/>
      <c r="H42" s="57"/>
      <c r="I42" s="58"/>
    </row>
    <row r="43" spans="1:9" ht="38.25" customHeight="1" x14ac:dyDescent="0.2">
      <c r="A43" s="85" t="s">
        <v>43</v>
      </c>
      <c r="B43" s="75"/>
      <c r="C43" s="76"/>
      <c r="D43" s="75" t="s">
        <v>27</v>
      </c>
      <c r="E43" s="77"/>
      <c r="F43" s="77"/>
      <c r="G43" s="76"/>
      <c r="H43" s="57"/>
      <c r="I43" s="58"/>
    </row>
    <row r="44" spans="1:9" ht="22.5" customHeight="1" x14ac:dyDescent="0.2">
      <c r="A44" s="86" t="s">
        <v>43</v>
      </c>
      <c r="B44" s="87" t="s">
        <v>30</v>
      </c>
      <c r="C44" s="88"/>
      <c r="D44" s="87"/>
      <c r="E44" s="89"/>
      <c r="F44" s="89"/>
      <c r="G44" s="88"/>
      <c r="H44" s="62" t="s">
        <v>46</v>
      </c>
      <c r="I44" s="63"/>
    </row>
    <row r="45" spans="1:9" ht="12.75" customHeight="1" x14ac:dyDescent="0.2">
      <c r="A45" s="86" t="s">
        <v>47</v>
      </c>
      <c r="B45" s="90" t="s">
        <v>48</v>
      </c>
      <c r="C45" s="91"/>
      <c r="D45" s="90"/>
      <c r="E45" s="92"/>
      <c r="F45" s="92"/>
      <c r="G45" s="91"/>
      <c r="H45" s="93"/>
      <c r="I45" s="94">
        <f>I19+I26+I33+I40</f>
        <v>122797.695928</v>
      </c>
    </row>
    <row r="46" spans="1:9" ht="12.75" customHeight="1" x14ac:dyDescent="0.2">
      <c r="A46" s="64" t="s">
        <v>49</v>
      </c>
      <c r="B46" s="95" t="s">
        <v>50</v>
      </c>
      <c r="C46" s="96"/>
      <c r="D46" s="95"/>
      <c r="E46" s="97"/>
      <c r="F46" s="97"/>
      <c r="G46" s="96"/>
      <c r="H46" s="98" t="s">
        <v>51</v>
      </c>
      <c r="I46" s="99">
        <f>I45*0.1</f>
        <v>12279.769592800001</v>
      </c>
    </row>
    <row r="47" spans="1:9" ht="39.75" customHeight="1" x14ac:dyDescent="0.2">
      <c r="A47" s="64" t="s">
        <v>52</v>
      </c>
      <c r="B47" s="95" t="s">
        <v>53</v>
      </c>
      <c r="C47" s="96"/>
      <c r="D47" s="95"/>
      <c r="E47" s="97"/>
      <c r="F47" s="97"/>
      <c r="G47" s="96"/>
      <c r="H47" s="98" t="s">
        <v>54</v>
      </c>
      <c r="I47" s="99">
        <v>43519</v>
      </c>
    </row>
    <row r="48" spans="1:9" ht="25.5" customHeight="1" x14ac:dyDescent="0.2">
      <c r="A48" s="64" t="s">
        <v>55</v>
      </c>
      <c r="B48" s="95" t="s">
        <v>56</v>
      </c>
      <c r="C48" s="96"/>
      <c r="D48" s="95"/>
      <c r="E48" s="97"/>
      <c r="F48" s="97"/>
      <c r="G48" s="96"/>
      <c r="H48" s="98" t="s">
        <v>54</v>
      </c>
      <c r="I48" s="99">
        <v>12000</v>
      </c>
    </row>
    <row r="49" spans="1:256" ht="12.75" customHeight="1" x14ac:dyDescent="0.2">
      <c r="A49" s="64" t="s">
        <v>57</v>
      </c>
      <c r="B49" s="95" t="s">
        <v>58</v>
      </c>
      <c r="C49" s="96"/>
      <c r="D49" s="95"/>
      <c r="E49" s="97"/>
      <c r="F49" s="97"/>
      <c r="G49" s="96"/>
      <c r="H49" s="98" t="s">
        <v>59</v>
      </c>
      <c r="I49" s="99">
        <f>I45+I46+I47+I48</f>
        <v>190596.4655208</v>
      </c>
    </row>
    <row r="50" spans="1:256" ht="12.75" customHeight="1" x14ac:dyDescent="0.2">
      <c r="A50" s="64" t="s">
        <v>60</v>
      </c>
      <c r="B50" s="95" t="s">
        <v>61</v>
      </c>
      <c r="C50" s="96"/>
      <c r="D50" s="95"/>
      <c r="E50" s="97"/>
      <c r="F50" s="97"/>
      <c r="G50" s="96"/>
      <c r="H50" s="98" t="s">
        <v>62</v>
      </c>
      <c r="I50" s="99">
        <f>ROUND(I49*20%,2)</f>
        <v>38119.29</v>
      </c>
    </row>
    <row r="51" spans="1:256" ht="12.75" customHeight="1" x14ac:dyDescent="0.2">
      <c r="A51" s="64" t="s">
        <v>63</v>
      </c>
      <c r="B51" s="90" t="s">
        <v>64</v>
      </c>
      <c r="C51" s="91"/>
      <c r="D51" s="90"/>
      <c r="E51" s="92"/>
      <c r="F51" s="92"/>
      <c r="G51" s="91"/>
      <c r="H51" s="100" t="s">
        <v>65</v>
      </c>
      <c r="I51" s="101">
        <f>I49+I50</f>
        <v>228715.75552080001</v>
      </c>
    </row>
    <row r="53" spans="1:256" ht="12.75" customHeight="1" x14ac:dyDescent="0.25">
      <c r="A53" s="7" t="s">
        <v>66</v>
      </c>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c r="DP53" s="7"/>
      <c r="DQ53" s="7"/>
      <c r="DR53" s="7"/>
      <c r="DS53" s="7"/>
      <c r="DT53" s="7"/>
      <c r="DU53" s="7"/>
      <c r="DV53" s="7"/>
      <c r="DW53" s="7"/>
      <c r="DX53" s="7"/>
      <c r="DY53" s="7"/>
      <c r="DZ53" s="7"/>
      <c r="EA53" s="7"/>
      <c r="EB53" s="7"/>
      <c r="EC53" s="7"/>
      <c r="ED53" s="7"/>
      <c r="EE53" s="7"/>
      <c r="EF53" s="7"/>
      <c r="EG53" s="7"/>
      <c r="EH53" s="7"/>
      <c r="EI53" s="7"/>
      <c r="EJ53" s="7"/>
      <c r="EK53" s="7"/>
      <c r="EL53" s="7"/>
      <c r="EM53" s="7"/>
      <c r="EN53" s="7"/>
      <c r="EO53" s="7"/>
      <c r="EP53" s="7"/>
      <c r="EQ53" s="7"/>
      <c r="ER53" s="7"/>
      <c r="ES53" s="7"/>
      <c r="ET53" s="7"/>
      <c r="EU53" s="7"/>
      <c r="EV53" s="7"/>
      <c r="EW53" s="7"/>
      <c r="EX53" s="7"/>
      <c r="EY53" s="7"/>
      <c r="EZ53" s="7"/>
      <c r="FA53" s="7"/>
      <c r="FB53" s="7"/>
      <c r="FC53" s="7"/>
      <c r="FD53" s="7"/>
      <c r="FE53" s="7"/>
      <c r="FF53" s="7"/>
      <c r="FG53" s="7"/>
      <c r="FH53" s="7"/>
      <c r="FI53" s="7"/>
      <c r="FJ53" s="7"/>
      <c r="FK53" s="7"/>
      <c r="FL53" s="7"/>
      <c r="FM53" s="7"/>
      <c r="FN53" s="7"/>
      <c r="FO53" s="7"/>
      <c r="FP53" s="7"/>
      <c r="FQ53" s="7"/>
      <c r="FR53" s="7"/>
      <c r="FS53" s="7"/>
      <c r="FT53" s="7"/>
      <c r="FU53" s="7"/>
      <c r="FV53" s="7"/>
      <c r="FW53" s="7"/>
      <c r="FX53" s="7"/>
      <c r="FY53" s="7"/>
      <c r="FZ53" s="7"/>
      <c r="GA53" s="7"/>
      <c r="GB53" s="7"/>
      <c r="GC53" s="7"/>
      <c r="GD53" s="7"/>
      <c r="GE53" s="7"/>
      <c r="GF53" s="7"/>
      <c r="GG53" s="7"/>
      <c r="GH53" s="7"/>
      <c r="GI53" s="7"/>
      <c r="GJ53" s="7"/>
      <c r="GK53" s="7"/>
      <c r="GL53" s="7"/>
      <c r="GM53" s="7"/>
      <c r="GN53" s="7"/>
      <c r="GO53" s="7"/>
      <c r="GP53" s="7"/>
      <c r="GQ53" s="7"/>
      <c r="GR53" s="7"/>
      <c r="GS53" s="7"/>
      <c r="GT53" s="7"/>
      <c r="GU53" s="7"/>
      <c r="GV53" s="7"/>
      <c r="GW53" s="7"/>
      <c r="GX53" s="7"/>
      <c r="GY53" s="7"/>
      <c r="GZ53" s="7"/>
      <c r="HA53" s="7"/>
      <c r="HB53" s="7"/>
      <c r="HC53" s="7"/>
      <c r="HD53" s="7"/>
      <c r="HE53" s="7"/>
      <c r="HF53" s="7"/>
      <c r="HG53" s="7"/>
      <c r="HH53" s="7"/>
      <c r="HI53" s="7"/>
      <c r="HJ53" s="7"/>
      <c r="HK53" s="7"/>
      <c r="HL53" s="7"/>
      <c r="HM53" s="7"/>
      <c r="HN53" s="7"/>
      <c r="HO53" s="7"/>
      <c r="HP53" s="7"/>
      <c r="HQ53" s="7"/>
      <c r="HR53" s="7"/>
      <c r="HS53" s="7"/>
      <c r="HT53" s="7"/>
      <c r="HU53" s="7"/>
      <c r="HV53" s="7"/>
      <c r="HW53" s="7"/>
      <c r="HX53" s="7"/>
      <c r="HY53" s="7"/>
      <c r="HZ53" s="7"/>
      <c r="IA53" s="7"/>
      <c r="IB53" s="7"/>
      <c r="IC53" s="7"/>
      <c r="ID53" s="7"/>
      <c r="IE53" s="7"/>
      <c r="IF53" s="7"/>
      <c r="IG53" s="7"/>
      <c r="IH53" s="7"/>
      <c r="II53" s="7"/>
      <c r="IJ53" s="7"/>
      <c r="IK53" s="7"/>
      <c r="IL53" s="7"/>
      <c r="IM53" s="7"/>
      <c r="IN53" s="7"/>
      <c r="IO53" s="7"/>
      <c r="IP53" s="7"/>
      <c r="IQ53" s="7"/>
      <c r="IR53" s="7"/>
      <c r="IS53" s="7"/>
      <c r="IT53" s="7"/>
      <c r="IU53" s="7"/>
      <c r="IV53" s="7"/>
    </row>
    <row r="54" spans="1:256" ht="13.5" customHeight="1" x14ac:dyDescent="0.25">
      <c r="A54" s="17" t="s">
        <v>67</v>
      </c>
      <c r="B54" s="17"/>
      <c r="C54" s="1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c r="DZ54" s="7"/>
      <c r="EA54" s="7"/>
      <c r="EB54" s="7"/>
      <c r="EC54" s="7"/>
      <c r="ED54" s="7"/>
      <c r="EE54" s="7"/>
      <c r="EF54" s="7"/>
      <c r="EG54" s="7"/>
      <c r="EH54" s="7"/>
      <c r="EI54" s="7"/>
      <c r="EJ54" s="7"/>
      <c r="EK54" s="7"/>
      <c r="EL54" s="7"/>
      <c r="EM54" s="7"/>
      <c r="EN54" s="7"/>
      <c r="EO54" s="7"/>
      <c r="EP54" s="7"/>
      <c r="EQ54" s="7"/>
      <c r="ER54" s="7"/>
      <c r="ES54" s="7"/>
      <c r="ET54" s="7"/>
      <c r="EU54" s="7"/>
      <c r="EV54" s="7"/>
      <c r="EW54" s="7"/>
      <c r="EX54" s="7"/>
      <c r="EY54" s="7"/>
      <c r="EZ54" s="7"/>
      <c r="FA54" s="7"/>
      <c r="FB54" s="7"/>
      <c r="FC54" s="7"/>
      <c r="FD54" s="7"/>
      <c r="FE54" s="7"/>
      <c r="FF54" s="7"/>
      <c r="FG54" s="7"/>
      <c r="FH54" s="7"/>
      <c r="FI54" s="7"/>
      <c r="FJ54" s="7"/>
      <c r="FK54" s="7"/>
      <c r="FL54" s="7"/>
      <c r="FM54" s="7"/>
      <c r="FN54" s="7"/>
      <c r="FO54" s="7"/>
      <c r="FP54" s="7"/>
      <c r="FQ54" s="7"/>
      <c r="FR54" s="7"/>
      <c r="FS54" s="7"/>
      <c r="FT54" s="7"/>
      <c r="FU54" s="7"/>
      <c r="FV54" s="7"/>
      <c r="FW54" s="7"/>
      <c r="FX54" s="7"/>
      <c r="FY54" s="7"/>
      <c r="FZ54" s="7"/>
      <c r="GA54" s="7"/>
      <c r="GB54" s="7"/>
      <c r="GC54" s="7"/>
      <c r="GD54" s="7"/>
      <c r="GE54" s="7"/>
      <c r="GF54" s="7"/>
      <c r="GG54" s="7"/>
      <c r="GH54" s="7"/>
      <c r="GI54" s="7"/>
      <c r="GJ54" s="7"/>
      <c r="GK54" s="7"/>
      <c r="GL54" s="7"/>
      <c r="GM54" s="7"/>
      <c r="GN54" s="7"/>
      <c r="GO54" s="7"/>
      <c r="GP54" s="7"/>
      <c r="GQ54" s="7"/>
      <c r="GR54" s="7"/>
      <c r="GS54" s="7"/>
      <c r="GT54" s="7"/>
      <c r="GU54" s="7"/>
      <c r="GV54" s="7"/>
      <c r="GW54" s="7"/>
      <c r="GX54" s="7"/>
      <c r="GY54" s="7"/>
      <c r="GZ54" s="7"/>
      <c r="HA54" s="7"/>
      <c r="HB54" s="7"/>
      <c r="HC54" s="7"/>
      <c r="HD54" s="7"/>
      <c r="HE54" s="7"/>
      <c r="HF54" s="7"/>
      <c r="HG54" s="7"/>
      <c r="HH54" s="7"/>
      <c r="HI54" s="7"/>
      <c r="HJ54" s="7"/>
      <c r="HK54" s="7"/>
      <c r="HL54" s="7"/>
      <c r="HM54" s="7"/>
      <c r="HN54" s="7"/>
      <c r="HO54" s="7"/>
      <c r="HP54" s="7"/>
      <c r="HQ54" s="7"/>
      <c r="HR54" s="7"/>
      <c r="HS54" s="7"/>
      <c r="HT54" s="7"/>
      <c r="HU54" s="7"/>
      <c r="HV54" s="7"/>
      <c r="HW54" s="7"/>
      <c r="HX54" s="7"/>
      <c r="HY54" s="7"/>
      <c r="HZ54" s="7"/>
      <c r="IA54" s="7"/>
      <c r="IB54" s="7"/>
      <c r="IC54" s="7"/>
      <c r="ID54" s="7"/>
      <c r="IE54" s="7"/>
      <c r="IF54" s="7"/>
      <c r="IG54" s="7"/>
      <c r="IH54" s="7"/>
      <c r="II54" s="7"/>
      <c r="IJ54" s="7"/>
      <c r="IK54" s="7"/>
      <c r="IL54" s="7"/>
      <c r="IM54" s="7"/>
      <c r="IN54" s="7"/>
      <c r="IO54" s="7"/>
      <c r="IP54" s="7"/>
      <c r="IQ54" s="7"/>
      <c r="IR54" s="7"/>
      <c r="IS54" s="7"/>
      <c r="IT54" s="7"/>
      <c r="IU54" s="7"/>
      <c r="IV54" s="7"/>
    </row>
    <row r="55" spans="1:256" ht="18" customHeight="1" x14ac:dyDescent="0.25">
      <c r="A55" s="17" t="s">
        <v>68</v>
      </c>
      <c r="B55" s="17"/>
      <c r="C55" s="1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c r="CZ55" s="7"/>
      <c r="DA55" s="7"/>
      <c r="DB55" s="7"/>
      <c r="DC55" s="7"/>
      <c r="DD55" s="7"/>
      <c r="DE55" s="7"/>
      <c r="DF55" s="7"/>
      <c r="DG55" s="7"/>
      <c r="DH55" s="7"/>
      <c r="DI55" s="7"/>
      <c r="DJ55" s="7"/>
      <c r="DK55" s="7"/>
      <c r="DL55" s="7"/>
      <c r="DM55" s="7"/>
      <c r="DN55" s="7"/>
      <c r="DO55" s="7"/>
      <c r="DP55" s="7"/>
      <c r="DQ55" s="7"/>
      <c r="DR55" s="7"/>
      <c r="DS55" s="7"/>
      <c r="DT55" s="7"/>
      <c r="DU55" s="7"/>
      <c r="DV55" s="7"/>
      <c r="DW55" s="7"/>
      <c r="DX55" s="7"/>
      <c r="DY55" s="7"/>
      <c r="DZ55" s="7"/>
      <c r="EA55" s="7"/>
      <c r="EB55" s="7"/>
      <c r="EC55" s="7"/>
      <c r="ED55" s="7"/>
      <c r="EE55" s="7"/>
      <c r="EF55" s="7"/>
      <c r="EG55" s="7"/>
      <c r="EH55" s="7"/>
      <c r="EI55" s="7"/>
      <c r="EJ55" s="7"/>
      <c r="EK55" s="7"/>
      <c r="EL55" s="7"/>
      <c r="EM55" s="7"/>
      <c r="EN55" s="7"/>
      <c r="EO55" s="7"/>
      <c r="EP55" s="7"/>
      <c r="EQ55" s="7"/>
      <c r="ER55" s="7"/>
      <c r="ES55" s="7"/>
      <c r="ET55" s="7"/>
      <c r="EU55" s="7"/>
      <c r="EV55" s="7"/>
      <c r="EW55" s="7"/>
      <c r="EX55" s="7"/>
      <c r="EY55" s="7"/>
      <c r="EZ55" s="7"/>
      <c r="FA55" s="7"/>
      <c r="FB55" s="7"/>
      <c r="FC55" s="7"/>
      <c r="FD55" s="7"/>
      <c r="FE55" s="7"/>
      <c r="FF55" s="7"/>
      <c r="FG55" s="7"/>
      <c r="FH55" s="7"/>
      <c r="FI55" s="7"/>
      <c r="FJ55" s="7"/>
      <c r="FK55" s="7"/>
      <c r="FL55" s="7"/>
      <c r="FM55" s="7"/>
      <c r="FN55" s="7"/>
      <c r="FO55" s="7"/>
      <c r="FP55" s="7"/>
      <c r="FQ55" s="7"/>
      <c r="FR55" s="7"/>
      <c r="FS55" s="7"/>
      <c r="FT55" s="7"/>
      <c r="FU55" s="7"/>
      <c r="FV55" s="7"/>
      <c r="FW55" s="7"/>
      <c r="FX55" s="7"/>
      <c r="FY55" s="7"/>
      <c r="FZ55" s="7"/>
      <c r="GA55" s="7"/>
      <c r="GB55" s="7"/>
      <c r="GC55" s="7"/>
      <c r="GD55" s="7"/>
      <c r="GE55" s="7"/>
      <c r="GF55" s="7"/>
      <c r="GG55" s="7"/>
      <c r="GH55" s="7"/>
      <c r="GI55" s="7"/>
      <c r="GJ55" s="7"/>
      <c r="GK55" s="7"/>
      <c r="GL55" s="7"/>
      <c r="GM55" s="7"/>
      <c r="GN55" s="7"/>
      <c r="GO55" s="7"/>
      <c r="GP55" s="7"/>
      <c r="GQ55" s="7"/>
      <c r="GR55" s="7"/>
      <c r="GS55" s="7"/>
      <c r="GT55" s="7"/>
      <c r="GU55" s="7"/>
      <c r="GV55" s="7"/>
      <c r="GW55" s="7"/>
      <c r="GX55" s="7"/>
      <c r="GY55" s="7"/>
      <c r="GZ55" s="7"/>
      <c r="HA55" s="7"/>
      <c r="HB55" s="7"/>
      <c r="HC55" s="7"/>
      <c r="HD55" s="7"/>
      <c r="HE55" s="7"/>
      <c r="HF55" s="7"/>
      <c r="HG55" s="7"/>
      <c r="HH55" s="7"/>
      <c r="HI55" s="7"/>
      <c r="HJ55" s="7"/>
      <c r="HK55" s="7"/>
      <c r="HL55" s="7"/>
      <c r="HM55" s="7"/>
      <c r="HN55" s="7"/>
      <c r="HO55" s="7"/>
      <c r="HP55" s="7"/>
      <c r="HQ55" s="7"/>
      <c r="HR55" s="7"/>
      <c r="HS55" s="7"/>
      <c r="HT55" s="7"/>
      <c r="HU55" s="7"/>
      <c r="HV55" s="7"/>
      <c r="HW55" s="7"/>
      <c r="HX55" s="7"/>
      <c r="HY55" s="7"/>
      <c r="HZ55" s="7"/>
      <c r="IA55" s="7"/>
      <c r="IB55" s="7"/>
      <c r="IC55" s="7"/>
      <c r="ID55" s="7"/>
      <c r="IE55" s="7"/>
      <c r="IF55" s="7"/>
      <c r="IG55" s="7"/>
      <c r="IH55" s="7"/>
      <c r="II55" s="7"/>
      <c r="IJ55" s="7"/>
      <c r="IK55" s="7"/>
      <c r="IL55" s="7"/>
      <c r="IM55" s="7"/>
      <c r="IN55" s="7"/>
      <c r="IO55" s="7"/>
      <c r="IP55" s="7"/>
      <c r="IQ55" s="7"/>
      <c r="IR55" s="7"/>
      <c r="IS55" s="7"/>
      <c r="IT55" s="7"/>
      <c r="IU55" s="7"/>
      <c r="IV55" s="7"/>
    </row>
    <row r="56" spans="1:256" ht="18.75" customHeight="1" x14ac:dyDescent="0.25">
      <c r="A56" s="19" t="s">
        <v>69</v>
      </c>
      <c r="B56" s="7"/>
      <c r="C56" s="7"/>
      <c r="D56" s="7"/>
      <c r="E56" s="7"/>
      <c r="F56" s="7"/>
      <c r="G56" s="7"/>
      <c r="H56" s="7"/>
      <c r="I56" s="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c r="DZ56" s="7"/>
      <c r="EA56" s="7"/>
      <c r="EB56" s="7"/>
      <c r="EC56" s="7"/>
      <c r="ED56" s="7"/>
      <c r="EE56" s="7"/>
      <c r="EF56" s="7"/>
      <c r="EG56" s="7"/>
      <c r="EH56" s="7"/>
      <c r="EI56" s="7"/>
      <c r="EJ56" s="7"/>
      <c r="EK56" s="7"/>
      <c r="EL56" s="7"/>
      <c r="EM56" s="7"/>
      <c r="EN56" s="7"/>
      <c r="EO56" s="7"/>
      <c r="EP56" s="7"/>
      <c r="EQ56" s="7"/>
      <c r="ER56" s="7"/>
      <c r="ES56" s="7"/>
      <c r="ET56" s="7"/>
      <c r="EU56" s="7"/>
      <c r="EV56" s="7"/>
      <c r="EW56" s="7"/>
      <c r="EX56" s="7"/>
      <c r="EY56" s="7"/>
      <c r="EZ56" s="7"/>
      <c r="FA56" s="7"/>
      <c r="FB56" s="7"/>
      <c r="FC56" s="7"/>
      <c r="FD56" s="7"/>
      <c r="FE56" s="7"/>
      <c r="FF56" s="7"/>
      <c r="FG56" s="7"/>
      <c r="FH56" s="7"/>
      <c r="FI56" s="7"/>
      <c r="FJ56" s="7"/>
      <c r="FK56" s="7"/>
      <c r="FL56" s="7"/>
      <c r="FM56" s="7"/>
      <c r="FN56" s="7"/>
      <c r="FO56" s="7"/>
      <c r="FP56" s="7"/>
      <c r="FQ56" s="7"/>
      <c r="FR56" s="7"/>
      <c r="FS56" s="7"/>
      <c r="FT56" s="7"/>
      <c r="FU56" s="7"/>
      <c r="FV56" s="7"/>
      <c r="FW56" s="7"/>
      <c r="FX56" s="7"/>
      <c r="FY56" s="7"/>
      <c r="FZ56" s="7"/>
      <c r="GA56" s="7"/>
      <c r="GB56" s="7"/>
      <c r="GC56" s="7"/>
      <c r="GD56" s="7"/>
      <c r="GE56" s="7"/>
      <c r="GF56" s="7"/>
      <c r="GG56" s="7"/>
      <c r="GH56" s="7"/>
      <c r="GI56" s="7"/>
      <c r="GJ56" s="7"/>
      <c r="GK56" s="7"/>
      <c r="GL56" s="7"/>
      <c r="GM56" s="7"/>
      <c r="GN56" s="7"/>
      <c r="GO56" s="7"/>
      <c r="GP56" s="7"/>
      <c r="GQ56" s="7"/>
      <c r="GR56" s="7"/>
      <c r="GS56" s="7"/>
      <c r="GT56" s="7"/>
      <c r="GU56" s="7"/>
      <c r="GV56" s="7"/>
      <c r="GW56" s="7"/>
      <c r="GX56" s="7"/>
      <c r="GY56" s="7"/>
      <c r="GZ56" s="7"/>
      <c r="HA56" s="7"/>
      <c r="HB56" s="7"/>
      <c r="HC56" s="7"/>
      <c r="HD56" s="7"/>
      <c r="HE56" s="7"/>
      <c r="HF56" s="7"/>
      <c r="HG56" s="7"/>
      <c r="HH56" s="7"/>
      <c r="HI56" s="7"/>
      <c r="HJ56" s="7"/>
      <c r="HK56" s="7"/>
      <c r="HL56" s="7"/>
      <c r="HM56" s="7"/>
      <c r="HN56" s="7"/>
      <c r="HO56" s="7"/>
      <c r="HP56" s="7"/>
      <c r="HQ56" s="7"/>
      <c r="HR56" s="7"/>
      <c r="HS56" s="7"/>
      <c r="HT56" s="7"/>
      <c r="HU56" s="7"/>
      <c r="HV56" s="7"/>
      <c r="HW56" s="7"/>
      <c r="HX56" s="7"/>
      <c r="HY56" s="7"/>
      <c r="HZ56" s="7"/>
      <c r="IA56" s="7"/>
      <c r="IB56" s="7"/>
      <c r="IC56" s="7"/>
      <c r="ID56" s="7"/>
      <c r="IE56" s="7"/>
      <c r="IF56" s="7"/>
      <c r="IG56" s="7"/>
      <c r="IH56" s="7"/>
      <c r="II56" s="7"/>
      <c r="IJ56" s="7"/>
      <c r="IK56" s="7"/>
      <c r="IL56" s="7"/>
      <c r="IM56" s="7"/>
      <c r="IN56" s="7"/>
      <c r="IO56" s="7"/>
      <c r="IP56" s="7"/>
      <c r="IQ56" s="7"/>
      <c r="IR56" s="7"/>
      <c r="IS56" s="7"/>
      <c r="IT56" s="7"/>
      <c r="IU56" s="7"/>
      <c r="IV56" s="7"/>
    </row>
    <row r="57" spans="1:256" ht="17.25" customHeight="1" x14ac:dyDescent="0.25">
      <c r="A57" s="7" t="s">
        <v>70</v>
      </c>
      <c r="B57" s="7"/>
      <c r="C57" s="7"/>
      <c r="D57" s="7"/>
      <c r="E57" s="7"/>
      <c r="F57" s="7"/>
      <c r="G57" s="7"/>
      <c r="H57" s="7"/>
      <c r="I57" s="7"/>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c r="DZ57" s="7"/>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c r="GB57" s="7"/>
      <c r="GC57" s="7"/>
      <c r="GD57" s="7"/>
      <c r="GE57" s="7"/>
      <c r="GF57" s="7"/>
      <c r="GG57" s="7"/>
      <c r="GH57" s="7"/>
      <c r="GI57" s="7"/>
      <c r="GJ57" s="7"/>
      <c r="GK57" s="7"/>
      <c r="GL57" s="7"/>
      <c r="GM57" s="7"/>
      <c r="GN57" s="7"/>
      <c r="GO57" s="7"/>
      <c r="GP57" s="7"/>
      <c r="GQ57" s="7"/>
      <c r="GR57" s="7"/>
      <c r="GS57" s="7"/>
      <c r="GT57" s="7"/>
      <c r="GU57" s="7"/>
      <c r="GV57" s="7"/>
      <c r="GW57" s="7"/>
      <c r="GX57" s="7"/>
      <c r="GY57" s="7"/>
      <c r="GZ57" s="7"/>
      <c r="HA57" s="7"/>
      <c r="HB57" s="7"/>
      <c r="HC57" s="7"/>
      <c r="HD57" s="7"/>
      <c r="HE57" s="7"/>
      <c r="HF57" s="7"/>
      <c r="HG57" s="7"/>
      <c r="HH57" s="7"/>
      <c r="HI57" s="7"/>
      <c r="HJ57" s="7"/>
      <c r="HK57" s="7"/>
      <c r="HL57" s="7"/>
      <c r="HM57" s="7"/>
      <c r="HN57" s="7"/>
      <c r="HO57" s="7"/>
      <c r="HP57" s="7"/>
      <c r="HQ57" s="7"/>
      <c r="HR57" s="7"/>
      <c r="HS57" s="7"/>
      <c r="HT57" s="7"/>
      <c r="HU57" s="7"/>
      <c r="HV57" s="7"/>
      <c r="HW57" s="7"/>
      <c r="HX57" s="7"/>
      <c r="HY57" s="7"/>
      <c r="HZ57" s="7"/>
      <c r="IA57" s="7"/>
      <c r="IB57" s="7"/>
      <c r="IC57" s="7"/>
      <c r="ID57" s="7"/>
      <c r="IE57" s="7"/>
      <c r="IF57" s="7"/>
      <c r="IG57" s="7"/>
      <c r="IH57" s="7"/>
      <c r="II57" s="7"/>
      <c r="IJ57" s="7"/>
      <c r="IK57" s="7"/>
      <c r="IL57" s="7"/>
      <c r="IM57" s="7"/>
      <c r="IN57" s="7"/>
      <c r="IO57" s="7"/>
      <c r="IP57" s="7"/>
      <c r="IQ57" s="7"/>
      <c r="IR57" s="7"/>
      <c r="IS57" s="7"/>
      <c r="IT57" s="7"/>
      <c r="IU57" s="7"/>
      <c r="IV57" s="7"/>
    </row>
  </sheetData>
  <mergeCells count="74">
    <mergeCell ref="B51:C51"/>
    <mergeCell ref="D51:G51"/>
    <mergeCell ref="B48:C48"/>
    <mergeCell ref="D48:G48"/>
    <mergeCell ref="B49:C49"/>
    <mergeCell ref="D49:G49"/>
    <mergeCell ref="B50:C50"/>
    <mergeCell ref="D50:G50"/>
    <mergeCell ref="B45:C45"/>
    <mergeCell ref="D45:G45"/>
    <mergeCell ref="B46:C46"/>
    <mergeCell ref="D46:G46"/>
    <mergeCell ref="B47:C47"/>
    <mergeCell ref="D47:G47"/>
    <mergeCell ref="B42:C42"/>
    <mergeCell ref="D42:G42"/>
    <mergeCell ref="B43:C43"/>
    <mergeCell ref="D43:G43"/>
    <mergeCell ref="B44:C44"/>
    <mergeCell ref="D44:G44"/>
    <mergeCell ref="B39:C39"/>
    <mergeCell ref="D39:G39"/>
    <mergeCell ref="B40:C40"/>
    <mergeCell ref="D40:G40"/>
    <mergeCell ref="B41:C41"/>
    <mergeCell ref="D41:G41"/>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C1:I1"/>
    <mergeCell ref="A12:I12"/>
    <mergeCell ref="A13:I13"/>
    <mergeCell ref="A15:I15"/>
    <mergeCell ref="B17:C17"/>
    <mergeCell ref="D17:G17"/>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Рек. КЛ-0,4кВ ТП-416</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2019-01-31T07:11:41Z</dcterms:created>
  <dcterms:modified xsi:type="dcterms:W3CDTF">2019-01-31T07:11:47Z</dcterms:modified>
</cp:coreProperties>
</file>