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Рек. КЛ-0,4кВ ТП 123 до ВРУ жд" sheetId="1" r:id="rId1"/>
  </sheets>
  <calcPr calcId="145621"/>
</workbook>
</file>

<file path=xl/calcChain.xml><?xml version="1.0" encoding="utf-8"?>
<calcChain xmlns="http://schemas.openxmlformats.org/spreadsheetml/2006/main">
  <c r="I26" i="1" l="1"/>
  <c r="I19" i="1"/>
  <c r="I31" i="1" s="1"/>
  <c r="I35" i="1" l="1"/>
  <c r="I32" i="1"/>
  <c r="I36" i="1" l="1"/>
  <c r="I37" i="1" s="1"/>
</calcChain>
</file>

<file path=xl/sharedStrings.xml><?xml version="1.0" encoding="utf-8"?>
<sst xmlns="http://schemas.openxmlformats.org/spreadsheetml/2006/main" count="73" uniqueCount="65">
  <si>
    <t xml:space="preserve">   Приложение  № _____ к договору № _______ от "____"_________________ 201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</si>
  <si>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</si>
  <si>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</si>
  <si>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</si>
  <si>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</si>
  <si>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</si>
  <si>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</si>
  <si>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</si>
  <si>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</si>
  <si>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</si>
  <si>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</si>
  <si>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   г.</t>
  </si>
  <si>
    <t xml:space="preserve"> "_____" _______________ 201   г.</t>
  </si>
  <si>
    <t>Смета №</t>
  </si>
  <si>
    <t>на рабочую документацию</t>
  </si>
  <si>
    <t>Монтаж КЛ-0,4кВ от ТП-123 до  ВРУ ж/д №68 ул. Танкистов</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</si>
  <si>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</si>
  <si>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</si>
  <si>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</si>
  <si>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</si>
  <si>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</si>
  <si>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</si>
  <si>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</si>
  <si>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</si>
  <si>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(11960руб*1*0,6*3,83*1,4*(1+0,1)*0,775</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</si>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</sst>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7">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9" xfId="1" applyNumberFormat="1" applyFont="1" applyBorder="1" applyAlignment="1">
      <alignment horizontal="right"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 fillId="0" borderId="10" xfId="1" applyNumberFormat="1" applyBorder="1" applyAlignment="1">
      <alignment horizontal="left" vertical="top" wrapText="1"/>
    </xf>
    <xf numFmtId="0" fontId="1" fillId="0" borderId="12"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13" xfId="1" applyNumberFormat="1" applyFont="1" applyBorder="1" applyAlignment="1">
      <alignment horizontal="left" vertical="top" wrapText="1"/>
    </xf>
    <xf numFmtId="4" fontId="1" fillId="0" borderId="13" xfId="1" applyNumberFormat="1" applyFont="1" applyBorder="1" applyAlignment="1">
      <alignment horizontal="right" vertical="top" wrapText="1"/>
    </xf>
    <xf numFmtId="49" fontId="15" fillId="0" borderId="14" xfId="1" applyNumberFormat="1" applyFont="1" applyBorder="1" applyAlignment="1">
      <alignment horizontal="righ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 fillId="0" borderId="17" xfId="1" applyNumberFormat="1" applyFont="1" applyBorder="1" applyAlignment="1">
      <alignment horizontal="center" vertical="top" wrapText="1"/>
    </xf>
    <xf numFmtId="0" fontId="1" fillId="0" borderId="18" xfId="1" applyNumberFormat="1" applyFont="1" applyBorder="1" applyAlignment="1">
      <alignment horizontal="center" vertical="top" wrapText="1"/>
    </xf>
    <xf numFmtId="0" fontId="1" fillId="0" borderId="19" xfId="1" applyNumberFormat="1" applyFont="1" applyBorder="1" applyAlignment="1">
      <alignment horizontal="center" vertical="top" wrapText="1"/>
    </xf>
    <xf numFmtId="0" fontId="1" fillId="0" borderId="14" xfId="1" applyNumberFormat="1" applyFont="1" applyBorder="1" applyAlignment="1">
      <alignment horizontal="left" vertical="top" wrapText="1"/>
    </xf>
    <xf numFmtId="0" fontId="1" fillId="0" borderId="14"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center" vertical="top" wrapText="1"/>
    </xf>
    <xf numFmtId="0" fontId="1" fillId="0" borderId="22" xfId="1" applyNumberFormat="1" applyFont="1" applyBorder="1" applyAlignment="1">
      <alignment horizontal="center"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30" xfId="1" applyNumberFormat="1" applyFont="1" applyBorder="1" applyAlignment="1">
      <alignment horizontal="right" vertical="top" wrapText="1"/>
    </xf>
    <xf numFmtId="0" fontId="15" fillId="0" borderId="20" xfId="1" applyNumberFormat="1" applyFont="1" applyBorder="1" applyAlignment="1">
      <alignment horizontal="left" vertical="top" wrapText="1"/>
    </xf>
    <xf numFmtId="0" fontId="15" fillId="0" borderId="31" xfId="1" applyNumberFormat="1" applyFont="1" applyBorder="1" applyAlignment="1">
      <alignment horizontal="left" vertical="top" wrapText="1"/>
    </xf>
    <xf numFmtId="0" fontId="15" fillId="0" borderId="30"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0" xfId="1" applyNumberFormat="1" applyFont="1" applyBorder="1" applyAlignment="1">
      <alignment horizontal="right" vertical="top" wrapText="1"/>
    </xf>
    <xf numFmtId="49" fontId="15" fillId="0" borderId="29" xfId="1" applyNumberFormat="1" applyFont="1" applyBorder="1" applyAlignment="1">
      <alignment horizontal="righ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29" xfId="1" applyNumberFormat="1" applyFont="1" applyBorder="1" applyAlignment="1">
      <alignment horizontal="right" vertical="top" wrapText="1"/>
    </xf>
    <xf numFmtId="0" fontId="15" fillId="0" borderId="35" xfId="1" applyNumberFormat="1" applyFont="1" applyBorder="1" applyAlignment="1">
      <alignment horizontal="left" vertical="top" wrapText="1"/>
    </xf>
    <xf numFmtId="0" fontId="15" fillId="0" borderId="36" xfId="1" applyNumberFormat="1" applyFont="1" applyBorder="1" applyAlignment="1">
      <alignment horizontal="left" vertical="top" wrapText="1"/>
    </xf>
    <xf numFmtId="0" fontId="15" fillId="0" borderId="37"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4" fontId="15" fillId="0" borderId="29"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K36" sqref="K36"/>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18"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103.5" customHeight="1" x14ac:dyDescent="0.2">
      <c r="A19" s="43" t="s">
        <v>21</v>
      </c>
      <c r="B19" s="44" t="s">
        <v>22</v>
      </c>
      <c r="C19" s="45"/>
      <c r="D19" s="46" t="s">
        <v>23</v>
      </c>
      <c r="E19" s="47"/>
      <c r="F19" s="47"/>
      <c r="G19" s="48"/>
      <c r="H19" s="49" t="s">
        <v>24</v>
      </c>
      <c r="I19" s="50">
        <f>(11960+0*13)*0.6*1.4*1.1*0.775*3.83</f>
        <v>32802.249480000006</v>
      </c>
    </row>
    <row r="20" spans="1:10" ht="18" customHeight="1" x14ac:dyDescent="0.2">
      <c r="A20" s="51"/>
      <c r="B20" s="52" t="s">
        <v>25</v>
      </c>
      <c r="C20" s="53"/>
      <c r="D20" s="54"/>
      <c r="E20" s="55"/>
      <c r="F20" s="55"/>
      <c r="G20" s="56"/>
      <c r="H20" s="57"/>
      <c r="I20" s="58"/>
    </row>
    <row r="21" spans="1:10" ht="28.5" customHeight="1" x14ac:dyDescent="0.2">
      <c r="A21" s="51"/>
      <c r="B21" s="59" t="s">
        <v>26</v>
      </c>
      <c r="C21" s="60"/>
      <c r="D21" s="59" t="s">
        <v>27</v>
      </c>
      <c r="E21" s="61"/>
      <c r="F21" s="61"/>
      <c r="G21" s="60"/>
      <c r="H21" s="57"/>
      <c r="I21" s="58"/>
    </row>
    <row r="22" spans="1:10" ht="39.75" customHeight="1" x14ac:dyDescent="0.2">
      <c r="A22" s="51"/>
      <c r="B22" s="62"/>
      <c r="C22" s="63"/>
      <c r="D22" s="59" t="s">
        <v>28</v>
      </c>
      <c r="E22" s="61"/>
      <c r="F22" s="61"/>
      <c r="G22" s="60"/>
      <c r="H22" s="57"/>
      <c r="I22" s="58"/>
    </row>
    <row r="23" spans="1:10" ht="27.75" customHeight="1" x14ac:dyDescent="0.2">
      <c r="A23" s="51"/>
      <c r="B23" s="62"/>
      <c r="C23" s="63"/>
      <c r="D23" s="59" t="s">
        <v>29</v>
      </c>
      <c r="E23" s="61"/>
      <c r="F23" s="61"/>
      <c r="G23" s="60"/>
      <c r="H23" s="57"/>
      <c r="I23" s="58"/>
    </row>
    <row r="24" spans="1:10" ht="25.5" customHeight="1" x14ac:dyDescent="0.2">
      <c r="A24" s="51"/>
      <c r="B24" s="62"/>
      <c r="C24" s="63"/>
      <c r="D24" s="64" t="s">
        <v>30</v>
      </c>
      <c r="E24" s="65"/>
      <c r="F24" s="65"/>
      <c r="G24" s="66"/>
      <c r="H24" s="57"/>
      <c r="I24" s="58"/>
    </row>
    <row r="25" spans="1:10" ht="54.75" customHeight="1" x14ac:dyDescent="0.2">
      <c r="A25" s="51"/>
      <c r="B25" s="67" t="s">
        <v>31</v>
      </c>
      <c r="C25" s="68"/>
      <c r="D25" s="67"/>
      <c r="E25" s="69"/>
      <c r="F25" s="69"/>
      <c r="G25" s="68"/>
      <c r="H25" s="70" t="s">
        <v>32</v>
      </c>
      <c r="I25" s="58"/>
    </row>
    <row r="26" spans="1:10" ht="106.5" customHeight="1" x14ac:dyDescent="0.2">
      <c r="A26" s="43" t="s">
        <v>33</v>
      </c>
      <c r="B26" s="44" t="s">
        <v>34</v>
      </c>
      <c r="C26" s="45"/>
      <c r="D26" s="71" t="s">
        <v>35</v>
      </c>
      <c r="E26" s="72"/>
      <c r="F26" s="72"/>
      <c r="G26" s="73"/>
      <c r="H26" s="57" t="s">
        <v>36</v>
      </c>
      <c r="I26" s="74">
        <f>(0+800*1)*1*0.5*3.83</f>
        <v>1532</v>
      </c>
    </row>
    <row r="27" spans="1:10" ht="15.75" customHeight="1" x14ac:dyDescent="0.2">
      <c r="A27" s="75" t="s">
        <v>37</v>
      </c>
      <c r="B27" s="52" t="s">
        <v>25</v>
      </c>
      <c r="C27" s="53"/>
      <c r="D27" s="52"/>
      <c r="E27" s="76"/>
      <c r="F27" s="76"/>
      <c r="G27" s="53"/>
      <c r="H27" s="77"/>
      <c r="I27" s="78"/>
    </row>
    <row r="28" spans="1:10" ht="12.75" customHeight="1" x14ac:dyDescent="0.2">
      <c r="A28" s="75" t="s">
        <v>37</v>
      </c>
      <c r="B28" s="59" t="s">
        <v>38</v>
      </c>
      <c r="C28" s="60"/>
      <c r="D28" s="59" t="s">
        <v>39</v>
      </c>
      <c r="E28" s="61"/>
      <c r="F28" s="61"/>
      <c r="G28" s="60"/>
      <c r="H28" s="79"/>
      <c r="I28" s="80"/>
    </row>
    <row r="29" spans="1:10" ht="38.25" customHeight="1" x14ac:dyDescent="0.2">
      <c r="A29" s="75" t="s">
        <v>37</v>
      </c>
      <c r="B29" s="59"/>
      <c r="C29" s="60"/>
      <c r="D29" s="59" t="s">
        <v>28</v>
      </c>
      <c r="E29" s="61"/>
      <c r="F29" s="61"/>
      <c r="G29" s="60"/>
      <c r="H29" s="79"/>
      <c r="I29" s="80"/>
    </row>
    <row r="30" spans="1:10" ht="22.5" customHeight="1" x14ac:dyDescent="0.2">
      <c r="A30" s="81" t="s">
        <v>37</v>
      </c>
      <c r="B30" s="82" t="s">
        <v>31</v>
      </c>
      <c r="C30" s="83"/>
      <c r="D30" s="82"/>
      <c r="E30" s="84"/>
      <c r="F30" s="84"/>
      <c r="G30" s="83"/>
      <c r="H30" s="70" t="s">
        <v>40</v>
      </c>
      <c r="I30" s="85"/>
    </row>
    <row r="31" spans="1:10" ht="12.75" customHeight="1" x14ac:dyDescent="0.2">
      <c r="A31" s="81" t="s">
        <v>41</v>
      </c>
      <c r="B31" s="86" t="s">
        <v>42</v>
      </c>
      <c r="C31" s="87"/>
      <c r="D31" s="86"/>
      <c r="E31" s="88"/>
      <c r="F31" s="88"/>
      <c r="G31" s="87"/>
      <c r="H31" s="89"/>
      <c r="I31" s="90">
        <f>I19+I26</f>
        <v>34334.249480000006</v>
      </c>
    </row>
    <row r="32" spans="1:10" ht="12.75" customHeight="1" x14ac:dyDescent="0.2">
      <c r="A32" s="43" t="s">
        <v>43</v>
      </c>
      <c r="B32" s="91" t="s">
        <v>44</v>
      </c>
      <c r="C32" s="92"/>
      <c r="D32" s="91"/>
      <c r="E32" s="93"/>
      <c r="F32" s="93"/>
      <c r="G32" s="92"/>
      <c r="H32" s="94" t="s">
        <v>45</v>
      </c>
      <c r="I32" s="74">
        <f>I31*0.1</f>
        <v>3433.4249480000008</v>
      </c>
    </row>
    <row r="33" spans="1:256" ht="39.75" customHeight="1" x14ac:dyDescent="0.2">
      <c r="A33" s="43" t="s">
        <v>46</v>
      </c>
      <c r="B33" s="91" t="s">
        <v>47</v>
      </c>
      <c r="C33" s="92"/>
      <c r="D33" s="91"/>
      <c r="E33" s="93"/>
      <c r="F33" s="93"/>
      <c r="G33" s="92"/>
      <c r="H33" s="94" t="s">
        <v>48</v>
      </c>
      <c r="I33" s="74">
        <v>33854</v>
      </c>
    </row>
    <row r="34" spans="1:256" ht="25.5" customHeight="1" x14ac:dyDescent="0.2">
      <c r="A34" s="43" t="s">
        <v>49</v>
      </c>
      <c r="B34" s="91" t="s">
        <v>50</v>
      </c>
      <c r="C34" s="92"/>
      <c r="D34" s="91"/>
      <c r="E34" s="93"/>
      <c r="F34" s="93"/>
      <c r="G34" s="92"/>
      <c r="H34" s="94" t="s">
        <v>48</v>
      </c>
      <c r="I34" s="74">
        <v>10000</v>
      </c>
    </row>
    <row r="35" spans="1:256" ht="12.75" customHeight="1" x14ac:dyDescent="0.2">
      <c r="A35" s="43" t="s">
        <v>51</v>
      </c>
      <c r="B35" s="91" t="s">
        <v>52</v>
      </c>
      <c r="C35" s="92"/>
      <c r="D35" s="91"/>
      <c r="E35" s="93"/>
      <c r="F35" s="93"/>
      <c r="G35" s="92"/>
      <c r="H35" s="94" t="s">
        <v>53</v>
      </c>
      <c r="I35" s="74">
        <f>I31+I32+I33+I34</f>
        <v>81621.674427999998</v>
      </c>
    </row>
    <row r="36" spans="1:256" ht="12.75" customHeight="1" x14ac:dyDescent="0.2">
      <c r="A36" s="43" t="s">
        <v>54</v>
      </c>
      <c r="B36" s="91" t="s">
        <v>55</v>
      </c>
      <c r="C36" s="92"/>
      <c r="D36" s="91"/>
      <c r="E36" s="93"/>
      <c r="F36" s="93"/>
      <c r="G36" s="92"/>
      <c r="H36" s="94" t="s">
        <v>56</v>
      </c>
      <c r="I36" s="74">
        <f>ROUND(I35*20%,2)</f>
        <v>16324.33</v>
      </c>
    </row>
    <row r="37" spans="1:256" ht="12.75" customHeight="1" x14ac:dyDescent="0.2">
      <c r="A37" s="43" t="s">
        <v>57</v>
      </c>
      <c r="B37" s="86" t="s">
        <v>58</v>
      </c>
      <c r="C37" s="87"/>
      <c r="D37" s="86"/>
      <c r="E37" s="88"/>
      <c r="F37" s="88"/>
      <c r="G37" s="87"/>
      <c r="H37" s="95" t="s">
        <v>59</v>
      </c>
      <c r="I37" s="96">
        <f>I35+I36</f>
        <v>97946.004428</v>
      </c>
    </row>
    <row r="39" spans="1:256" ht="12.75" customHeight="1" x14ac:dyDescent="0.25">
      <c r="A39" s="7" t="s">
        <v>60</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3.5" customHeight="1" x14ac:dyDescent="0.25">
      <c r="A40" s="17" t="s">
        <v>61</v>
      </c>
      <c r="B40" s="17"/>
      <c r="C40" s="1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x14ac:dyDescent="0.25">
      <c r="A41" s="17" t="s">
        <v>62</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75" customHeight="1" x14ac:dyDescent="0.25">
      <c r="A42" s="19" t="s">
        <v>63</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7.25" customHeight="1" x14ac:dyDescent="0.25">
      <c r="A43" s="7" t="s">
        <v>64</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sheetData>
  <mergeCells count="46">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Рек. КЛ-0,4кВ ТП 123 до ВРУ жд</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2019-01-31T07:11:07Z</dcterms:created>
  <dcterms:modified xsi:type="dcterms:W3CDTF">2019-01-31T07:11:25Z</dcterms:modified>
</cp:coreProperties>
</file>