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19320" windowHeight="9975"/>
  </bookViews>
  <sheets>
    <sheet name="ТП 701 ШРС и КЛ Журавлев А.Ф." sheetId="1" r:id="rId1"/>
  </sheets>
  <calcPr calcId="145621"/>
</workbook>
</file>

<file path=xl/calcChain.xml><?xml version="1.0" encoding="utf-8"?>
<calcChain xmlns="http://schemas.openxmlformats.org/spreadsheetml/2006/main">
  <c r="I27" i="1" l="1"/>
  <c r="I20" i="1"/>
  <c r="I19" i="1"/>
  <c r="I32" i="1" s="1"/>
  <c r="I33" i="1" l="1"/>
  <c r="I36" i="1" s="1"/>
  <c r="I37" i="1" l="1"/>
  <c r="I38" i="1" s="1"/>
</calcChain>
</file>

<file path=xl/sharedStrings.xml><?xml version="1.0" encoding="utf-8"?>
<sst xmlns="http://schemas.openxmlformats.org/spreadsheetml/2006/main" count="76" uniqueCount="68">
  <si>
    <t>"СОГЛАСОВАНО"</t>
  </si>
  <si>
    <t>"УТВЕРЖДАЮ"</t>
  </si>
  <si>
    <t>ПОДРЯДЧИК</t>
  </si>
  <si>
    <t>ЗАКАЗЧИК</t>
  </si>
  <si>
    <t>Директор</t>
  </si>
  <si>
    <t>ООО "ГорЭнергоСервис"</t>
  </si>
  <si>
    <t>__________________А.Н. Куликов</t>
  </si>
  <si>
    <t xml:space="preserve"> "_____" ______________ 2019 г.</t>
  </si>
  <si>
    <t xml:space="preserve"> "_____" _______________ 2019 г.</t>
  </si>
  <si>
    <t>Смета №</t>
  </si>
  <si>
    <t>на рабочую документацию</t>
  </si>
  <si>
    <t>Установка ШРС-1-57 ТП-701 УЗ. Прокладка КЛ-0,4 кВ от РУ-0,4 кВ ТП-701 до вновь устанавливаемого ШРС, ул. Танкистов,13.</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</si>
  <si>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</si>
  <si>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</si>
  <si>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</si>
  <si>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</si>
  <si>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</si>
  <si>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</si>
  <si>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ШРС-1-57 - (1 шт.)  Общая стоимость  70651,80 руб., В ценах 2001г.- 10724,32</t>
  </si>
  <si>
    <t>СБЦ 2003г.                                               Раздел3.Табл.11 БЦП=965,19; Раздел1. стр.10 п.1.8.4 К1=0,7; Раздел 3.Табл.А12 п.2 К2= 0,85;   Раздел 2. п.2.11 К4(удорож.)=3,83</t>
  </si>
  <si>
    <t>965,19х0,7х0,85х3,83</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</si>
  <si>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</si>
  <si>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</si>
  <si>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Х=120 (м) 
Количество = 2</t>
  </si>
  <si>
    <t>(A + B * Xзад) * Количество * Кст * Ктек * K2 * (1 + дроб.ч. K1)
(7763 руб + 42 руб * 120) * 2 * 0.6 * 3.83 * 1.4 * (1 + 0.1) * 0,775</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</si>
  <si>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</si>
  <si>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</si>
  <si>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</si>
  <si>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</si>
  <si>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</si>
  <si>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</si>
  <si>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</si>
  <si>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</si>
  <si>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</si>
  <si>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</si>
  <si>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</si>
  <si>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</si>
  <si>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</si>
  <si>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</si>
  <si>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</si>
  <si>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</si>
  <si>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</si>
  <si>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</si>
  <si>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</si>
  <si>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</si>
  <si>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</si>
  <si>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</si>
  <si>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</si>
  <si>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</si>
  <si>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</si>
  <si>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</si>
  <si>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</si>
  <si>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</si>
  <si>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</si>
  <si>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</si>
  <si>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</si>
  <si>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</si>
  <si>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</si>
  <si>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</si>
  <si>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</si>
  <si>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</si>
  <si>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</si>
  <si>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</si>
  <si>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</si>
  <si>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____________________</t>
  </si>
  <si>
    <t>Генеральный директор ЗАО "СПГЭС"</t>
  </si>
  <si>
    <t xml:space="preserve">_________________С.В. Козин        </t>
  </si>
  <si>
    <t xml:space="preserve">   Приложение  №2 к договору № 1679П от "04" марта 2019г.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</si>
</sst>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0">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5" fillId="0" borderId="10" xfId="1" applyNumberFormat="1" applyFont="1" applyBorder="1" applyAlignment="1">
      <alignment horizontal="center" vertical="top" wrapText="1"/>
    </xf>
    <xf numFmtId="0" fontId="1" fillId="0" borderId="11" xfId="0" applyFont="1" applyBorder="1" applyAlignment="1">
      <alignment horizontal="center" vertical="center" wrapText="1"/>
    </xf>
    <xf numFmtId="2" fontId="1" fillId="0" borderId="12" xfId="0" applyNumberFormat="1" applyFont="1" applyBorder="1" applyAlignment="1">
      <alignment horizontal="right" vertical="top"/>
    </xf>
    <xf numFmtId="49" fontId="15" fillId="0" borderId="13" xfId="1" applyNumberFormat="1" applyFont="1" applyBorder="1" applyAlignment="1">
      <alignment horizontal="right" vertical="top" wrapText="1"/>
    </xf>
    <xf numFmtId="0" fontId="1" fillId="0" borderId="17" xfId="1" applyNumberFormat="1" applyFont="1" applyBorder="1" applyAlignment="1">
      <alignment horizontal="left" vertical="top" wrapText="1"/>
    </xf>
    <xf numFmtId="4" fontId="1" fillId="0" borderId="17" xfId="1" applyNumberFormat="1" applyFont="1" applyBorder="1" applyAlignment="1">
      <alignment horizontal="right" vertical="top" wrapText="1"/>
    </xf>
    <xf numFmtId="0" fontId="15" fillId="0" borderId="21" xfId="1" applyNumberFormat="1" applyFont="1" applyBorder="1" applyAlignment="1">
      <alignment horizontal="left" vertical="top" wrapText="1"/>
    </xf>
    <xf numFmtId="0" fontId="15" fillId="0" borderId="21" xfId="1" applyNumberFormat="1" applyFont="1" applyBorder="1" applyAlignment="1">
      <alignment horizontal="right" vertical="top" wrapText="1"/>
    </xf>
    <xf numFmtId="0" fontId="1" fillId="0" borderId="25" xfId="1" applyNumberFormat="1" applyFont="1" applyBorder="1" applyAlignment="1">
      <alignment horizontal="left" vertical="top" wrapText="1"/>
    </xf>
    <xf numFmtId="0" fontId="1" fillId="0" borderId="25" xfId="1" applyNumberFormat="1" applyFont="1" applyBorder="1" applyAlignment="1">
      <alignment horizontal="right" vertical="top" wrapText="1"/>
    </xf>
    <xf numFmtId="0" fontId="1" fillId="0" borderId="12" xfId="1" applyNumberFormat="1" applyFont="1" applyBorder="1" applyAlignment="1">
      <alignment horizontal="left" vertical="top" wrapText="1"/>
    </xf>
    <xf numFmtId="0" fontId="1" fillId="0" borderId="12" xfId="1" applyNumberFormat="1" applyFont="1" applyBorder="1" applyAlignment="1">
      <alignment horizontal="right" vertical="top" wrapText="1"/>
    </xf>
    <xf numFmtId="0" fontId="1" fillId="0" borderId="13" xfId="1" applyNumberFormat="1" applyFont="1" applyBorder="1" applyAlignment="1">
      <alignment horizontal="left" vertical="top" wrapText="1"/>
    </xf>
    <xf numFmtId="4" fontId="1" fillId="0" borderId="13" xfId="1" applyNumberFormat="1" applyFont="1" applyBorder="1" applyAlignment="1">
      <alignment horizontal="right" vertical="top" wrapText="1"/>
    </xf>
    <xf numFmtId="49" fontId="15" fillId="0" borderId="21" xfId="1" applyNumberFormat="1" applyFont="1" applyBorder="1" applyAlignment="1">
      <alignment horizontal="right" vertical="top" wrapText="1"/>
    </xf>
    <xf numFmtId="49" fontId="15" fillId="0" borderId="25" xfId="1" applyNumberFormat="1" applyFont="1" applyBorder="1" applyAlignment="1">
      <alignment horizontal="right" vertical="top" wrapText="1"/>
    </xf>
    <xf numFmtId="49" fontId="15" fillId="0" borderId="12" xfId="1" applyNumberFormat="1" applyFont="1" applyBorder="1" applyAlignment="1">
      <alignment horizontal="right" vertical="top" wrapText="1"/>
    </xf>
    <xf numFmtId="0" fontId="15" fillId="0" borderId="12" xfId="1" applyNumberFormat="1" applyFont="1" applyBorder="1" applyAlignment="1">
      <alignment horizontal="left" vertical="top" wrapText="1"/>
    </xf>
    <xf numFmtId="4" fontId="15" fillId="0" borderId="12" xfId="1" applyNumberFormat="1" applyFont="1" applyBorder="1" applyAlignment="1">
      <alignment horizontal="right" vertical="top" wrapText="1"/>
    </xf>
    <xf numFmtId="49" fontId="15" fillId="0" borderId="10" xfId="1" applyNumberFormat="1" applyFont="1" applyBorder="1" applyAlignment="1">
      <alignment horizontal="right" vertical="top" wrapText="1"/>
    </xf>
    <xf numFmtId="0" fontId="1" fillId="0" borderId="10" xfId="1" applyNumberFormat="1" applyFont="1" applyBorder="1" applyAlignment="1">
      <alignment horizontal="left" vertical="top" wrapText="1"/>
    </xf>
    <xf numFmtId="4" fontId="1" fillId="0" borderId="10" xfId="1" applyNumberFormat="1" applyFont="1" applyBorder="1" applyAlignment="1">
      <alignment horizontal="right" vertical="top" wrapText="1"/>
    </xf>
    <xf numFmtId="0" fontId="15" fillId="0" borderId="10" xfId="1" applyNumberFormat="1" applyFont="1" applyBorder="1" applyAlignment="1">
      <alignment horizontal="left" vertical="top" wrapText="1"/>
    </xf>
    <xf numFmtId="4" fontId="15" fillId="0" borderId="10" xfId="1" applyNumberFormat="1" applyFont="1" applyBorder="1" applyAlignment="1">
      <alignment horizontal="right" vertical="top" wrapText="1"/>
    </xf>
    <xf numFmtId="0" fontId="1" fillId="0" borderId="0" xfId="1" applyNumberFormat="1" applyFont="1" applyAlignment="1">
      <alignment horizontal="center" wrapText="1"/>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3" fillId="0" borderId="0" xfId="2" applyFont="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5" fillId="0" borderId="10" xfId="1" applyNumberFormat="1" applyFont="1" applyBorder="1" applyAlignment="1">
      <alignment horizontal="center" vertical="top" wrapText="1"/>
    </xf>
    <xf numFmtId="0" fontId="1" fillId="0" borderId="10" xfId="1" applyNumberFormat="1" applyFont="1" applyBorder="1" applyAlignment="1">
      <alignment horizontal="center" vertical="center" wrapText="1"/>
    </xf>
    <xf numFmtId="0" fontId="15" fillId="0" borderId="14" xfId="1" applyNumberFormat="1" applyFont="1" applyBorder="1" applyAlignment="1">
      <alignment horizontal="left" vertical="top" wrapText="1"/>
    </xf>
    <xf numFmtId="0" fontId="15" fillId="0" borderId="15" xfId="1" applyNumberFormat="1" applyFont="1" applyBorder="1" applyAlignment="1">
      <alignment horizontal="left" vertical="top" wrapText="1"/>
    </xf>
    <xf numFmtId="0" fontId="1" fillId="0" borderId="14" xfId="1" applyNumberFormat="1" applyBorder="1" applyAlignment="1">
      <alignment horizontal="left" vertical="top" wrapText="1"/>
    </xf>
    <xf numFmtId="0" fontId="1" fillId="0" borderId="16" xfId="1" applyNumberFormat="1" applyBorder="1" applyAlignment="1">
      <alignment horizontal="left" vertical="top" wrapText="1"/>
    </xf>
    <xf numFmtId="0" fontId="1" fillId="0" borderId="15" xfId="1" applyNumberFormat="1" applyBorder="1" applyAlignment="1">
      <alignment horizontal="left" vertical="top" wrapText="1"/>
    </xf>
    <xf numFmtId="0" fontId="15" fillId="0" borderId="18" xfId="1" applyNumberFormat="1" applyFont="1" applyBorder="1" applyAlignment="1">
      <alignment horizontal="left" vertical="top" wrapText="1"/>
    </xf>
    <xf numFmtId="0" fontId="15" fillId="0" borderId="19" xfId="1" applyNumberFormat="1" applyFont="1" applyBorder="1" applyAlignment="1">
      <alignment horizontal="left" vertical="top" wrapText="1"/>
    </xf>
    <xf numFmtId="0" fontId="15" fillId="0" borderId="20"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5" fillId="0" borderId="29"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34" xfId="1" applyNumberFormat="1" applyFont="1" applyBorder="1" applyAlignment="1">
      <alignment horizontal="left" vertical="top" wrapText="1"/>
    </xf>
    <xf numFmtId="0" fontId="15" fillId="0" borderId="35"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zoomScaleNormal="100" workbookViewId="0">
      <selection activeCell="C1" sqref="C1:I1"/>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56" t="s">
        <v>67</v>
      </c>
      <c r="D1" s="56"/>
      <c r="E1" s="56"/>
      <c r="F1" s="56"/>
      <c r="G1" s="56"/>
      <c r="H1" s="56"/>
      <c r="I1" s="56"/>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4</v>
      </c>
      <c r="B6" s="10"/>
      <c r="C6" s="11"/>
      <c r="G6" s="9" t="s">
        <v>65</v>
      </c>
      <c r="H6" s="12"/>
    </row>
    <row r="7" spans="1:256" s="6" customFormat="1" ht="15.75" x14ac:dyDescent="0.25">
      <c r="A7" s="9" t="s">
        <v>5</v>
      </c>
      <c r="B7" s="10"/>
      <c r="C7" s="13"/>
      <c r="H7" s="14"/>
    </row>
    <row r="8" spans="1:256" s="6" customFormat="1" ht="15.75" x14ac:dyDescent="0.25">
      <c r="A8"/>
      <c r="B8" s="15"/>
      <c r="C8"/>
      <c r="G8" s="9"/>
      <c r="H8" s="12"/>
    </row>
    <row r="9" spans="1:256" s="6" customFormat="1" ht="15.75" x14ac:dyDescent="0.25">
      <c r="A9" s="9" t="s">
        <v>6</v>
      </c>
      <c r="B9" s="10"/>
      <c r="C9" s="16"/>
      <c r="G9" s="9" t="s">
        <v>66</v>
      </c>
      <c r="H9" s="12"/>
    </row>
    <row r="10" spans="1:256" s="6" customFormat="1" ht="15.75" x14ac:dyDescent="0.25">
      <c r="A10" s="9" t="s">
        <v>7</v>
      </c>
      <c r="B10" s="10"/>
      <c r="C10" s="16"/>
      <c r="G10" s="9" t="s">
        <v>8</v>
      </c>
      <c r="H10" s="10"/>
      <c r="I10" s="17"/>
    </row>
    <row r="11" spans="1:256" s="6" customFormat="1" ht="11.25" customHeight="1" x14ac:dyDescent="0.25">
      <c r="A11" s="18"/>
      <c r="D11" s="19"/>
      <c r="E11" s="17"/>
    </row>
    <row r="12" spans="1:256" ht="15.75" x14ac:dyDescent="0.2">
      <c r="A12" s="57" t="s">
        <v>9</v>
      </c>
      <c r="B12" s="57"/>
      <c r="C12" s="57"/>
      <c r="D12" s="57"/>
      <c r="E12" s="57"/>
      <c r="F12" s="57"/>
      <c r="G12" s="57"/>
      <c r="H12" s="57"/>
      <c r="I12" s="57"/>
    </row>
    <row r="13" spans="1:256" ht="15.75" customHeight="1" x14ac:dyDescent="0.2">
      <c r="A13" s="58" t="s">
        <v>10</v>
      </c>
      <c r="B13" s="59"/>
      <c r="C13" s="59"/>
      <c r="D13" s="59"/>
      <c r="E13" s="59"/>
      <c r="F13" s="59"/>
      <c r="G13" s="59"/>
      <c r="H13" s="59"/>
      <c r="I13" s="59"/>
    </row>
    <row r="14" spans="1:256" x14ac:dyDescent="0.2">
      <c r="A14" s="20"/>
      <c r="B14" s="21"/>
      <c r="C14" s="22"/>
      <c r="D14" s="22"/>
      <c r="E14" s="22"/>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c r="GS14" s="21"/>
      <c r="GT14" s="21"/>
      <c r="GU14" s="21"/>
      <c r="GV14" s="21"/>
      <c r="GW14" s="21"/>
      <c r="GX14" s="21"/>
      <c r="GY14" s="21"/>
      <c r="GZ14" s="21"/>
      <c r="HA14" s="21"/>
      <c r="HB14" s="21"/>
      <c r="HC14" s="21"/>
      <c r="HD14" s="21"/>
      <c r="HE14" s="21"/>
      <c r="HF14" s="21"/>
      <c r="HG14" s="21"/>
      <c r="HH14" s="21"/>
      <c r="HI14" s="21"/>
      <c r="HJ14" s="21"/>
      <c r="HK14" s="21"/>
      <c r="HL14" s="21"/>
      <c r="HM14" s="21"/>
      <c r="HN14" s="21"/>
      <c r="HO14" s="21"/>
      <c r="HP14" s="21"/>
      <c r="HQ14" s="21"/>
      <c r="HR14" s="21"/>
      <c r="HS14" s="21"/>
      <c r="HT14" s="21"/>
      <c r="HU14" s="21"/>
      <c r="HV14" s="21"/>
      <c r="HW14" s="21"/>
      <c r="HX14" s="21"/>
      <c r="HY14" s="21"/>
      <c r="HZ14" s="21"/>
      <c r="IA14" s="21"/>
      <c r="IB14" s="21"/>
      <c r="IC14" s="21"/>
      <c r="ID14" s="21"/>
      <c r="IE14" s="21"/>
      <c r="IF14" s="21"/>
      <c r="IG14" s="21"/>
      <c r="IH14" s="21"/>
      <c r="II14" s="21"/>
      <c r="IJ14" s="21"/>
      <c r="IK14" s="21"/>
      <c r="IL14" s="21"/>
      <c r="IM14" s="21"/>
      <c r="IN14" s="21"/>
      <c r="IO14" s="21"/>
      <c r="IP14" s="21"/>
      <c r="IQ14" s="21"/>
      <c r="IR14" s="21"/>
      <c r="IS14" s="21"/>
      <c r="IT14" s="21"/>
      <c r="IU14" s="21"/>
      <c r="IV14" s="21"/>
    </row>
    <row r="15" spans="1:256" ht="34.5" customHeight="1" x14ac:dyDescent="0.25">
      <c r="A15" s="60" t="s">
        <v>11</v>
      </c>
      <c r="B15" s="60"/>
      <c r="C15" s="60"/>
      <c r="D15" s="60"/>
      <c r="E15" s="60"/>
      <c r="F15" s="60"/>
      <c r="G15" s="60"/>
      <c r="H15" s="60"/>
      <c r="I15" s="60"/>
      <c r="J15" s="23"/>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row>
    <row r="16" spans="1:256" ht="9.75" customHeight="1" x14ac:dyDescent="0.25">
      <c r="A16" s="24"/>
      <c r="B16" s="24"/>
      <c r="C16" s="24"/>
      <c r="D16" s="24"/>
      <c r="E16" s="24"/>
      <c r="F16" s="24"/>
      <c r="G16" s="24"/>
      <c r="H16" s="24"/>
      <c r="I16" s="24"/>
      <c r="J16" s="23"/>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c r="GS16" s="21"/>
      <c r="GT16" s="21"/>
      <c r="GU16" s="21"/>
      <c r="GV16" s="21"/>
      <c r="GW16" s="21"/>
      <c r="GX16" s="21"/>
      <c r="GY16" s="21"/>
      <c r="GZ16" s="21"/>
      <c r="HA16" s="21"/>
      <c r="HB16" s="21"/>
      <c r="HC16" s="21"/>
      <c r="HD16" s="21"/>
      <c r="HE16" s="21"/>
      <c r="HF16" s="21"/>
      <c r="HG16" s="21"/>
      <c r="HH16" s="21"/>
      <c r="HI16" s="21"/>
      <c r="HJ16" s="21"/>
      <c r="HK16" s="21"/>
      <c r="HL16" s="21"/>
      <c r="HM16" s="21"/>
      <c r="HN16" s="21"/>
      <c r="HO16" s="21"/>
      <c r="HP16" s="21"/>
      <c r="HQ16" s="21"/>
      <c r="HR16" s="21"/>
      <c r="HS16" s="21"/>
      <c r="HT16" s="21"/>
      <c r="HU16" s="21"/>
      <c r="HV16" s="21"/>
      <c r="HW16" s="21"/>
      <c r="HX16" s="21"/>
      <c r="HY16" s="21"/>
      <c r="HZ16" s="21"/>
      <c r="IA16" s="21"/>
      <c r="IB16" s="21"/>
      <c r="IC16" s="21"/>
      <c r="ID16" s="21"/>
      <c r="IE16" s="21"/>
      <c r="IF16" s="21"/>
      <c r="IG16" s="21"/>
      <c r="IH16" s="21"/>
      <c r="II16" s="21"/>
      <c r="IJ16" s="21"/>
      <c r="IK16" s="21"/>
      <c r="IL16" s="21"/>
      <c r="IM16" s="21"/>
      <c r="IN16" s="21"/>
      <c r="IO16" s="21"/>
      <c r="IP16" s="21"/>
      <c r="IQ16" s="21"/>
      <c r="IR16" s="21"/>
      <c r="IS16" s="21"/>
      <c r="IT16" s="21"/>
      <c r="IU16" s="21"/>
      <c r="IV16" s="21"/>
    </row>
    <row r="17" spans="1:10" ht="97.5" customHeight="1" x14ac:dyDescent="0.2">
      <c r="A17" s="25" t="s">
        <v>12</v>
      </c>
      <c r="B17" s="61" t="s">
        <v>13</v>
      </c>
      <c r="C17" s="62"/>
      <c r="D17" s="61" t="s">
        <v>14</v>
      </c>
      <c r="E17" s="63"/>
      <c r="F17" s="63"/>
      <c r="G17" s="62"/>
      <c r="H17" s="26" t="s">
        <v>15</v>
      </c>
      <c r="I17" s="27" t="s">
        <v>16</v>
      </c>
    </row>
    <row r="18" spans="1:10" ht="12.75" customHeight="1" x14ac:dyDescent="0.2">
      <c r="A18" s="28" t="s">
        <v>17</v>
      </c>
      <c r="B18" s="64">
        <v>2</v>
      </c>
      <c r="C18" s="65"/>
      <c r="D18" s="64">
        <v>3</v>
      </c>
      <c r="E18" s="66"/>
      <c r="F18" s="66"/>
      <c r="G18" s="65"/>
      <c r="H18" s="29">
        <v>4</v>
      </c>
      <c r="I18" s="30">
        <v>5</v>
      </c>
      <c r="J18" s="31"/>
    </row>
    <row r="19" spans="1:10" ht="94.5" customHeight="1" x14ac:dyDescent="0.2">
      <c r="A19" s="32" t="s">
        <v>17</v>
      </c>
      <c r="B19" s="67" t="s">
        <v>18</v>
      </c>
      <c r="C19" s="67"/>
      <c r="D19" s="68" t="s">
        <v>19</v>
      </c>
      <c r="E19" s="68"/>
      <c r="F19" s="68"/>
      <c r="G19" s="68"/>
      <c r="H19" s="33" t="s">
        <v>20</v>
      </c>
      <c r="I19" s="34">
        <f>965.19*0.7*0.85*3.83</f>
        <v>2199.5232314999998</v>
      </c>
    </row>
    <row r="20" spans="1:10" ht="115.5" customHeight="1" x14ac:dyDescent="0.2">
      <c r="A20" s="35" t="s">
        <v>21</v>
      </c>
      <c r="B20" s="69" t="s">
        <v>22</v>
      </c>
      <c r="C20" s="70"/>
      <c r="D20" s="71" t="s">
        <v>23</v>
      </c>
      <c r="E20" s="72"/>
      <c r="F20" s="72"/>
      <c r="G20" s="73"/>
      <c r="H20" s="36" t="s">
        <v>24</v>
      </c>
      <c r="I20" s="37">
        <f>(7763+42*120) * 2 * 0.6 * 3.83 * 1.4 * (1 + 0.1) * 0.775</f>
        <v>70228.628777999998</v>
      </c>
    </row>
    <row r="21" spans="1:10" ht="14.25" customHeight="1" x14ac:dyDescent="0.2">
      <c r="A21" s="35"/>
      <c r="B21" s="74" t="s">
        <v>25</v>
      </c>
      <c r="C21" s="75"/>
      <c r="D21" s="74"/>
      <c r="E21" s="76"/>
      <c r="F21" s="76"/>
      <c r="G21" s="75"/>
      <c r="H21" s="38"/>
      <c r="I21" s="39"/>
    </row>
    <row r="22" spans="1:10" ht="26.25" customHeight="1" x14ac:dyDescent="0.2">
      <c r="A22" s="35"/>
      <c r="B22" s="77" t="s">
        <v>26</v>
      </c>
      <c r="C22" s="78"/>
      <c r="D22" s="77" t="s">
        <v>27</v>
      </c>
      <c r="E22" s="79"/>
      <c r="F22" s="79"/>
      <c r="G22" s="78"/>
      <c r="H22" s="40"/>
      <c r="I22" s="41"/>
    </row>
    <row r="23" spans="1:10" ht="38.25" customHeight="1" x14ac:dyDescent="0.2">
      <c r="A23" s="35"/>
      <c r="B23" s="77"/>
      <c r="C23" s="78"/>
      <c r="D23" s="77" t="s">
        <v>28</v>
      </c>
      <c r="E23" s="79"/>
      <c r="F23" s="79"/>
      <c r="G23" s="78"/>
      <c r="H23" s="40"/>
      <c r="I23" s="41"/>
    </row>
    <row r="24" spans="1:10" ht="27.75" customHeight="1" x14ac:dyDescent="0.2">
      <c r="A24" s="35"/>
      <c r="B24" s="77"/>
      <c r="C24" s="78"/>
      <c r="D24" s="77" t="s">
        <v>29</v>
      </c>
      <c r="E24" s="79"/>
      <c r="F24" s="79"/>
      <c r="G24" s="78"/>
      <c r="H24" s="40"/>
      <c r="I24" s="41"/>
    </row>
    <row r="25" spans="1:10" ht="25.5" customHeight="1" x14ac:dyDescent="0.2">
      <c r="A25" s="35"/>
      <c r="B25" s="77"/>
      <c r="C25" s="78"/>
      <c r="D25" s="77" t="s">
        <v>30</v>
      </c>
      <c r="E25" s="79"/>
      <c r="F25" s="79"/>
      <c r="G25" s="78"/>
      <c r="H25" s="40"/>
      <c r="I25" s="41"/>
    </row>
    <row r="26" spans="1:10" ht="54.75" customHeight="1" x14ac:dyDescent="0.2">
      <c r="A26" s="35"/>
      <c r="B26" s="80" t="s">
        <v>31</v>
      </c>
      <c r="C26" s="81"/>
      <c r="D26" s="80"/>
      <c r="E26" s="82"/>
      <c r="F26" s="82"/>
      <c r="G26" s="81"/>
      <c r="H26" s="42" t="s">
        <v>32</v>
      </c>
      <c r="I26" s="43"/>
    </row>
    <row r="27" spans="1:10" ht="106.5" customHeight="1" x14ac:dyDescent="0.2">
      <c r="A27" s="35" t="s">
        <v>33</v>
      </c>
      <c r="B27" s="83" t="s">
        <v>34</v>
      </c>
      <c r="C27" s="84"/>
      <c r="D27" s="85" t="s">
        <v>35</v>
      </c>
      <c r="E27" s="86"/>
      <c r="F27" s="86"/>
      <c r="G27" s="87"/>
      <c r="H27" s="44" t="s">
        <v>36</v>
      </c>
      <c r="I27" s="45">
        <f>(0+800*1)*1*0.5*3.83</f>
        <v>1532</v>
      </c>
    </row>
    <row r="28" spans="1:10" ht="15.75" customHeight="1" x14ac:dyDescent="0.2">
      <c r="A28" s="46" t="s">
        <v>37</v>
      </c>
      <c r="B28" s="74" t="s">
        <v>25</v>
      </c>
      <c r="C28" s="75"/>
      <c r="D28" s="74"/>
      <c r="E28" s="76"/>
      <c r="F28" s="76"/>
      <c r="G28" s="75"/>
      <c r="H28" s="38"/>
      <c r="I28" s="39"/>
    </row>
    <row r="29" spans="1:10" ht="12.75" customHeight="1" x14ac:dyDescent="0.2">
      <c r="A29" s="47" t="s">
        <v>37</v>
      </c>
      <c r="B29" s="88" t="s">
        <v>38</v>
      </c>
      <c r="C29" s="89"/>
      <c r="D29" s="88" t="s">
        <v>39</v>
      </c>
      <c r="E29" s="90"/>
      <c r="F29" s="90"/>
      <c r="G29" s="89"/>
      <c r="H29" s="40"/>
      <c r="I29" s="41"/>
    </row>
    <row r="30" spans="1:10" ht="38.25" customHeight="1" x14ac:dyDescent="0.2">
      <c r="A30" s="47" t="s">
        <v>37</v>
      </c>
      <c r="B30" s="88"/>
      <c r="C30" s="89"/>
      <c r="D30" s="88" t="s">
        <v>28</v>
      </c>
      <c r="E30" s="90"/>
      <c r="F30" s="90"/>
      <c r="G30" s="89"/>
      <c r="H30" s="40"/>
      <c r="I30" s="41"/>
    </row>
    <row r="31" spans="1:10" ht="22.5" customHeight="1" x14ac:dyDescent="0.2">
      <c r="A31" s="48" t="s">
        <v>37</v>
      </c>
      <c r="B31" s="91" t="s">
        <v>31</v>
      </c>
      <c r="C31" s="92"/>
      <c r="D31" s="91"/>
      <c r="E31" s="93"/>
      <c r="F31" s="93"/>
      <c r="G31" s="92"/>
      <c r="H31" s="42" t="s">
        <v>40</v>
      </c>
      <c r="I31" s="43"/>
    </row>
    <row r="32" spans="1:10" ht="12.75" customHeight="1" x14ac:dyDescent="0.2">
      <c r="A32" s="48" t="s">
        <v>41</v>
      </c>
      <c r="B32" s="94" t="s">
        <v>42</v>
      </c>
      <c r="C32" s="95"/>
      <c r="D32" s="94"/>
      <c r="E32" s="96"/>
      <c r="F32" s="96"/>
      <c r="G32" s="95"/>
      <c r="H32" s="49"/>
      <c r="I32" s="50">
        <f>I19+I27+I20</f>
        <v>73960.152009500001</v>
      </c>
    </row>
    <row r="33" spans="1:256" ht="12.75" customHeight="1" x14ac:dyDescent="0.2">
      <c r="A33" s="51" t="s">
        <v>43</v>
      </c>
      <c r="B33" s="97" t="s">
        <v>44</v>
      </c>
      <c r="C33" s="98"/>
      <c r="D33" s="97"/>
      <c r="E33" s="99"/>
      <c r="F33" s="99"/>
      <c r="G33" s="98"/>
      <c r="H33" s="52" t="s">
        <v>45</v>
      </c>
      <c r="I33" s="53">
        <f>I32*0.1</f>
        <v>7396.0152009500007</v>
      </c>
    </row>
    <row r="34" spans="1:256" ht="39.75" customHeight="1" x14ac:dyDescent="0.2">
      <c r="A34" s="51" t="s">
        <v>46</v>
      </c>
      <c r="B34" s="97" t="s">
        <v>47</v>
      </c>
      <c r="C34" s="98"/>
      <c r="D34" s="97"/>
      <c r="E34" s="99"/>
      <c r="F34" s="99"/>
      <c r="G34" s="98"/>
      <c r="H34" s="52" t="s">
        <v>48</v>
      </c>
      <c r="I34" s="53">
        <v>23433.95</v>
      </c>
    </row>
    <row r="35" spans="1:256" ht="25.5" customHeight="1" x14ac:dyDescent="0.2">
      <c r="A35" s="51" t="s">
        <v>49</v>
      </c>
      <c r="B35" s="97" t="s">
        <v>50</v>
      </c>
      <c r="C35" s="98"/>
      <c r="D35" s="97"/>
      <c r="E35" s="99"/>
      <c r="F35" s="99"/>
      <c r="G35" s="98"/>
      <c r="H35" s="52" t="s">
        <v>48</v>
      </c>
      <c r="I35" s="53">
        <v>10000</v>
      </c>
    </row>
    <row r="36" spans="1:256" ht="12.75" customHeight="1" x14ac:dyDescent="0.2">
      <c r="A36" s="51" t="s">
        <v>51</v>
      </c>
      <c r="B36" s="97" t="s">
        <v>52</v>
      </c>
      <c r="C36" s="98"/>
      <c r="D36" s="97"/>
      <c r="E36" s="99"/>
      <c r="F36" s="99"/>
      <c r="G36" s="98"/>
      <c r="H36" s="52" t="s">
        <v>53</v>
      </c>
      <c r="I36" s="53">
        <f>I32+I33+I34+I35</f>
        <v>114790.11721045</v>
      </c>
    </row>
    <row r="37" spans="1:256" ht="12.75" customHeight="1" x14ac:dyDescent="0.2">
      <c r="A37" s="51" t="s">
        <v>54</v>
      </c>
      <c r="B37" s="97" t="s">
        <v>55</v>
      </c>
      <c r="C37" s="98"/>
      <c r="D37" s="97"/>
      <c r="E37" s="99"/>
      <c r="F37" s="99"/>
      <c r="G37" s="98"/>
      <c r="H37" s="52" t="s">
        <v>56</v>
      </c>
      <c r="I37" s="53">
        <f>ROUND(I36*20%,2)</f>
        <v>22958.02</v>
      </c>
    </row>
    <row r="38" spans="1:256" ht="12.75" customHeight="1" x14ac:dyDescent="0.2">
      <c r="A38" s="51" t="s">
        <v>57</v>
      </c>
      <c r="B38" s="94" t="s">
        <v>58</v>
      </c>
      <c r="C38" s="95"/>
      <c r="D38" s="94"/>
      <c r="E38" s="96"/>
      <c r="F38" s="96"/>
      <c r="G38" s="95"/>
      <c r="H38" s="54" t="s">
        <v>59</v>
      </c>
      <c r="I38" s="55">
        <f>I36+I37</f>
        <v>137748.13721044999</v>
      </c>
    </row>
    <row r="40" spans="1:256" ht="12.75" customHeight="1" x14ac:dyDescent="0.25">
      <c r="A40" s="6" t="s">
        <v>60</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3.5" customHeight="1" x14ac:dyDescent="0.25">
      <c r="A41" s="16" t="s">
        <v>61</v>
      </c>
      <c r="B41" s="16"/>
      <c r="C41" s="1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 customHeight="1" x14ac:dyDescent="0.25">
      <c r="A42" s="16" t="s">
        <v>62</v>
      </c>
      <c r="B42" s="16"/>
      <c r="C42" s="1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8.75" customHeight="1" x14ac:dyDescent="0.25">
      <c r="A43" s="18" t="s">
        <v>63</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7.25" customHeight="1" x14ac:dyDescent="0.25">
      <c r="A44" s="6" t="s">
        <v>64</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sheetData>
  <mergeCells count="48">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701 ШРС и КЛ Журавлев А.Ф.</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Fel'chushkina Kseniya Vladimirovna</cp:lastModifiedBy>
  <cp:lastPrinted>2019-02-22T06:26:51Z</cp:lastPrinted>
  <dcterms:created xsi:type="dcterms:W3CDTF">2019-02-22T06:23:58Z</dcterms:created>
  <dcterms:modified xsi:type="dcterms:W3CDTF">2019-02-26T05:54:26Z</dcterms:modified>
</cp:coreProperties>
</file>