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1905П инвест.пр. ВЛИ-0,4кВ ТП-184 (264)\"/>
    </mc:Choice>
  </mc:AlternateContent>
  <xr:revisionPtr revIDLastSave="0" documentId="13_ncr:1_{16354415-7982-4D70-AF44-93150B14E49D}" xr6:coauthVersionLast="43" xr6:coauthVersionMax="43" xr10:uidLastSave="{00000000-0000-0000-0000-000000000000}"/>
  <bookViews>
    <workbookView xWindow="-120" yWindow="-120" windowWidth="21840" windowHeight="13140" xr2:uid="{00000000-000D-0000-FFFF-FFFF00000000}"/>
  </bookViews>
  <sheets>
    <sheet name="смета" sheetId="1" r:id="rId1"/>
  </sheets>
  <calcPr calcId="181029"/>
</workbook>
</file>

<file path=xl/calcChain.xml><?xml version="1.0" encoding="utf-8"?>
<calcChain xmlns="http://schemas.openxmlformats.org/spreadsheetml/2006/main">
  <c r="E20" i="1" l="1"/>
  <c r="E18" i="1"/>
  <c r="E17" i="1"/>
  <c r="D19" i="1" l="1"/>
  <c r="E19" i="1" s="1"/>
  <c r="E22" i="1" s="1"/>
  <c r="E23" i="1" l="1"/>
  <c r="E24" i="1" s="1"/>
</calcChain>
</file>

<file path=xl/sharedStrings.xml><?xml version="1.0" encoding="utf-8"?>
<sst xmlns="http://schemas.openxmlformats.org/spreadsheetml/2006/main" count="42" uniqueCount="41">
  <si>
    <t>Исполнитель: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</si>
  <si>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</si>
  <si>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</si>
  <si>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</si>
  <si>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</si>
  <si>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</si>
  <si>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</si>
  <si>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</si>
  <si>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</si>
  <si>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</si>
  <si>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</si>
  <si>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Сбор исходных данных 10%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</si>
  <si>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</si>
  <si>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</si>
  <si>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</si>
  <si>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</si>
  <si>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</si>
  <si>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</si>
  <si>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</si>
  <si>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</si>
  <si>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</si>
  <si>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 xml:space="preserve">ЗАКАЗЧИК        </t>
  </si>
  <si>
    <t>НДС 20%</t>
  </si>
  <si>
    <t xml:space="preserve">Первый заместитель </t>
  </si>
  <si>
    <t>генерального директора ЗАО "СПГЭС"</t>
  </si>
  <si>
    <t>_____________Е.Н. Стрелин</t>
  </si>
  <si>
    <t xml:space="preserve"> </t>
  </si>
  <si>
    <t>Шокурова Ю.Н.___________________</t>
  </si>
  <si>
    <t>От п.1-2</t>
  </si>
  <si>
    <t>Инженерно - геодезические изыскания</t>
  </si>
  <si>
    <t>"___" ___________ 2020 г.</t>
  </si>
  <si>
    <t>Приложение №_____к договору №_____от"___"__________________2020 г.</t>
  </si>
  <si>
    <t>Согласование с организациями города</t>
  </si>
  <si>
    <t>Гор.газ, Тепловые сети, НЭСК, Ростелеком</t>
  </si>
  <si>
    <t xml:space="preserve"> ВЛИ-0,4 кВ 
Общая стоимость                     строительства 2375901,19                                                   руб.,                                                                     в ценах 2001г.-360640,74 руб. </t>
  </si>
  <si>
    <t>СБЦ 2003г.                                               Раздел3.Табл.12 БЦП=20736,84; Раздел3.Табл.11п.1 стр.31  К1=2,4; Табл.11п.4 стр.31  К2=1,2;   К4=0,805; К5(удорож.)=4,32</t>
  </si>
  <si>
    <t>20736,84х2,4х1,2х0,805х4,32</t>
  </si>
  <si>
    <t>Срп(п)=(а+вх)*К2(1)*    *Кинд *К3           (0+800*4)*0,5*4,32</t>
  </si>
  <si>
    <t>Проектирование ВЛИ - 0,4кВ от пунктовой опоры №1-00/1 ТП 184 до опоры №3-00/11, от опоры №3-11/1 до опоры №1-01/13, от опоры №3-03/2 до опоры №3-00/15, от опоры №3-00/1 до опоры №3-02/4 с установской приборов учета, ул. Черниговская, Песчаноуметский проезд, ул. Песочная, Солнечный проезд.</t>
  </si>
  <si>
    <t>_____________А.Ф. Хамидулин</t>
  </si>
  <si>
    <t>Зам.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</si>
</sst>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0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_557-ТП 396-акт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topLeftCell="A4" zoomScaleNormal="100" workbookViewId="0">
      <selection activeCell="A5" sqref="A5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10" x14ac:dyDescent="0.25">
      <c r="B1" s="25" t="s">
        <v>31</v>
      </c>
      <c r="C1" s="25"/>
      <c r="D1" s="25"/>
    </row>
    <row r="3" spans="1:10" x14ac:dyDescent="0.25">
      <c r="A3" s="28" t="s">
        <v>18</v>
      </c>
      <c r="B3" s="28"/>
      <c r="D3" s="29" t="s">
        <v>19</v>
      </c>
      <c r="E3" s="29"/>
    </row>
    <row r="4" spans="1:10" x14ac:dyDescent="0.25">
      <c r="A4" s="2" t="s">
        <v>20</v>
      </c>
      <c r="D4" s="1" t="s">
        <v>21</v>
      </c>
    </row>
    <row r="5" spans="1:10" x14ac:dyDescent="0.25">
      <c r="A5" s="2" t="s">
        <v>40</v>
      </c>
      <c r="D5" s="1" t="s">
        <v>23</v>
      </c>
    </row>
    <row r="6" spans="1:10" x14ac:dyDescent="0.25">
      <c r="A6" s="2" t="s">
        <v>1</v>
      </c>
      <c r="D6" s="1" t="s">
        <v>24</v>
      </c>
    </row>
    <row r="7" spans="1:10" x14ac:dyDescent="0.25">
      <c r="A7" s="3"/>
    </row>
    <row r="8" spans="1:10" x14ac:dyDescent="0.25">
      <c r="A8" s="2" t="s">
        <v>39</v>
      </c>
      <c r="D8" s="4" t="s">
        <v>25</v>
      </c>
    </row>
    <row r="9" spans="1:10" x14ac:dyDescent="0.25">
      <c r="A9" s="4" t="s">
        <v>30</v>
      </c>
      <c r="B9" s="5"/>
      <c r="D9" s="4" t="s">
        <v>30</v>
      </c>
    </row>
    <row r="10" spans="1:10" ht="18" customHeight="1" x14ac:dyDescent="0.25">
      <c r="A10" s="26" t="s">
        <v>2</v>
      </c>
      <c r="B10" s="26"/>
      <c r="C10" s="26"/>
      <c r="D10" s="26"/>
      <c r="E10" s="26"/>
    </row>
    <row r="11" spans="1:10" x14ac:dyDescent="0.25">
      <c r="C11" s="6" t="s">
        <v>3</v>
      </c>
    </row>
    <row r="12" spans="1:10" x14ac:dyDescent="0.25">
      <c r="C12" s="7"/>
    </row>
    <row r="13" spans="1:10" ht="65.25" customHeight="1" x14ac:dyDescent="0.25">
      <c r="A13" s="27" t="s">
        <v>38</v>
      </c>
      <c r="B13" s="27"/>
      <c r="C13" s="27"/>
      <c r="D13" s="27"/>
      <c r="E13" s="27"/>
      <c r="J13" s="1" t="s">
        <v>26</v>
      </c>
    </row>
    <row r="14" spans="1:10" ht="0.75" customHeight="1" x14ac:dyDescent="0.25">
      <c r="A14" s="27"/>
      <c r="B14" s="27"/>
      <c r="C14" s="27"/>
      <c r="D14" s="27"/>
      <c r="E14" s="27"/>
    </row>
    <row r="15" spans="1:10" x14ac:dyDescent="0.25">
      <c r="A15" s="8"/>
      <c r="B15" s="8"/>
      <c r="C15" s="8"/>
      <c r="D15" s="8"/>
      <c r="E15" s="8"/>
    </row>
    <row r="16" spans="1:10" ht="95.25" customHeight="1" x14ac:dyDescent="0.25">
      <c r="A16" s="9" t="s">
        <v>4</v>
      </c>
      <c r="B16" s="9" t="s">
        <v>5</v>
      </c>
      <c r="C16" s="9" t="s">
        <v>6</v>
      </c>
      <c r="D16" s="9" t="s">
        <v>7</v>
      </c>
      <c r="E16" s="9" t="s">
        <v>8</v>
      </c>
    </row>
    <row r="17" spans="1:5" ht="123.75" customHeight="1" x14ac:dyDescent="0.25">
      <c r="A17" s="10">
        <v>1</v>
      </c>
      <c r="B17" s="11" t="s">
        <v>34</v>
      </c>
      <c r="C17" s="11" t="s">
        <v>35</v>
      </c>
      <c r="D17" s="12" t="s">
        <v>36</v>
      </c>
      <c r="E17" s="13">
        <f>20736.84*2.4*1.2*0.805*4.32</f>
        <v>207689.57217792002</v>
      </c>
    </row>
    <row r="18" spans="1:5" ht="57.75" customHeight="1" x14ac:dyDescent="0.25">
      <c r="A18" s="10">
        <v>2</v>
      </c>
      <c r="B18" s="14" t="s">
        <v>9</v>
      </c>
      <c r="C18" s="12" t="s">
        <v>10</v>
      </c>
      <c r="D18" s="12" t="s">
        <v>37</v>
      </c>
      <c r="E18" s="13">
        <f>800*4*0.5*4.32</f>
        <v>6912</v>
      </c>
    </row>
    <row r="19" spans="1:5" ht="48" customHeight="1" x14ac:dyDescent="0.25">
      <c r="A19" s="10">
        <v>3</v>
      </c>
      <c r="B19" s="12" t="s">
        <v>11</v>
      </c>
      <c r="C19" s="15" t="s">
        <v>28</v>
      </c>
      <c r="D19" s="24">
        <f>(E18+E17)*0.1</f>
        <v>21460.157217792002</v>
      </c>
      <c r="E19" s="13">
        <f>D19</f>
        <v>21460.157217792002</v>
      </c>
    </row>
    <row r="20" spans="1:5" ht="48" customHeight="1" x14ac:dyDescent="0.25">
      <c r="A20" s="10">
        <v>4</v>
      </c>
      <c r="B20" s="12" t="s">
        <v>32</v>
      </c>
      <c r="C20" s="12" t="s">
        <v>33</v>
      </c>
      <c r="D20" s="16"/>
      <c r="E20" s="13">
        <f>25000/1.2</f>
        <v>20833.333333333336</v>
      </c>
    </row>
    <row r="21" spans="1:5" ht="48" customHeight="1" x14ac:dyDescent="0.25">
      <c r="A21" s="10">
        <v>5</v>
      </c>
      <c r="B21" s="12" t="s">
        <v>29</v>
      </c>
      <c r="C21" s="12"/>
      <c r="D21" s="16"/>
      <c r="E21" s="13">
        <v>40901.089999999997</v>
      </c>
    </row>
    <row r="22" spans="1:5" x14ac:dyDescent="0.25">
      <c r="A22" s="18"/>
      <c r="B22" s="19" t="s">
        <v>12</v>
      </c>
      <c r="C22" s="15"/>
      <c r="D22" s="15"/>
      <c r="E22" s="17">
        <f>E21+E19+E18+E17</f>
        <v>276962.81939571199</v>
      </c>
    </row>
    <row r="23" spans="1:5" x14ac:dyDescent="0.25">
      <c r="A23" s="18"/>
      <c r="B23" s="19" t="s">
        <v>22</v>
      </c>
      <c r="C23" s="15"/>
      <c r="D23" s="15"/>
      <c r="E23" s="17">
        <f>ROUND(E22*20%,2)</f>
        <v>55392.56</v>
      </c>
    </row>
    <row r="24" spans="1:5" x14ac:dyDescent="0.25">
      <c r="A24" s="18"/>
      <c r="B24" s="19" t="s">
        <v>13</v>
      </c>
      <c r="C24" s="15"/>
      <c r="D24" s="15"/>
      <c r="E24" s="17">
        <f>E22+E23</f>
        <v>332355.37939571199</v>
      </c>
    </row>
    <row r="25" spans="1:5" x14ac:dyDescent="0.25">
      <c r="A25" s="20"/>
      <c r="B25" s="21"/>
      <c r="C25" s="22"/>
      <c r="D25" s="22"/>
      <c r="E25" s="23"/>
    </row>
    <row r="26" spans="1:5" x14ac:dyDescent="0.25">
      <c r="A26" s="1" t="s">
        <v>0</v>
      </c>
    </row>
    <row r="27" spans="1:5" x14ac:dyDescent="0.25">
      <c r="A27" s="1" t="s">
        <v>14</v>
      </c>
    </row>
    <row r="28" spans="1:5" x14ac:dyDescent="0.25">
      <c r="A28" s="1" t="s">
        <v>15</v>
      </c>
    </row>
    <row r="29" spans="1:5" x14ac:dyDescent="0.25">
      <c r="A29" s="4" t="s">
        <v>16</v>
      </c>
    </row>
    <row r="30" spans="1:5" x14ac:dyDescent="0.25">
      <c r="A30" s="1" t="s">
        <v>27</v>
      </c>
    </row>
    <row r="34" spans="5:5" x14ac:dyDescent="0.25">
      <c r="E34" s="1" t="s">
        <v>17</v>
      </c>
    </row>
  </sheetData>
  <mergeCells count="6">
    <mergeCell ref="B1:D1"/>
    <mergeCell ref="A10:E10"/>
    <mergeCell ref="A13:E13"/>
    <mergeCell ref="A14:E14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Маркина Елена Валерьевна</cp:lastModifiedBy>
  <cp:lastPrinted>2020-04-07T10:44:36Z</cp:lastPrinted>
  <dcterms:created xsi:type="dcterms:W3CDTF">2019-02-18T10:24:13Z</dcterms:created>
  <dcterms:modified xsi:type="dcterms:W3CDTF">2020-04-17T07:24:49Z</dcterms:modified>
</cp:coreProperties>
</file>