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КЛ ТП-1383 ул.Чернышевского" sheetId="1" r:id="rId1"/>
  </sheets>
  <definedNames>
    <definedName name="_xlnm.Print_Titles" localSheetId="0">'КЛ ТП-1383 ул.Чернышевского'!$17:$17</definedName>
    <definedName name="_xlnm.Print_Area" localSheetId="0">'КЛ ТП-1383 ул.Чернышевского'!$A$1:$I$44</definedName>
  </definedNames>
  <calcPr calcId="145621"/>
</workbook>
</file>

<file path=xl/calcChain.xml><?xml version="1.0" encoding="utf-8"?>
<calcChain xmlns="http://schemas.openxmlformats.org/spreadsheetml/2006/main">
  <c r="I25" i="1" l="1"/>
  <c r="I18" i="1"/>
  <c r="I30" i="1" s="1"/>
  <c r="I31" i="1" l="1"/>
  <c r="I34" i="1" s="1"/>
  <c r="I35" i="1" l="1"/>
  <c r="I36" i="1" s="1"/>
</calcChain>
</file>

<file path=xl/sharedStrings.xml><?xml version="1.0" encoding="utf-8"?>
<sst xmlns="http://schemas.openxmlformats.org/spreadsheetml/2006/main" count="78" uniqueCount="64">
  <si>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</si>
  <si>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</si>
  <si>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</si>
  <si>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</si>
  <si>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</si>
  <si>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</si>
  <si>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</si>
  <si>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_____________Е.Н.Стрелин</t>
  </si>
  <si>
    <t>"______"  ________________  2020г.</t>
  </si>
  <si>
    <t xml:space="preserve">Смета № </t>
  </si>
  <si>
    <t>на рабочую документацию</t>
  </si>
  <si>
    <t xml:space="preserve">Проектирование двух КЛ-0,4кВ от РУ-0,4кВ ТП-1383 до ВРУ объекта "Строительство физкультурно-оздоровительного комплекса с универсальным залом 42х42м" с к/н №64:48:050310:29 по адресу: г.Саратова, ул.им. Н.Г. Чернышевского, 63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</si>
  <si>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</si>
  <si>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</si>
  <si>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</si>
  <si>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</si>
  <si>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</si>
  <si>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</si>
  <si>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</si>
  <si>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</si>
  <si>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Х=300 (м) 
Количество = 2</t>
  </si>
  <si>
    <t>(A + B * Xзад) * Количество * Кст * Ктек * K1 * K2
(7763 руб + 42 руб * 300) * 2 * 0.6 * 4.32 * 1.1 * 1.4 * 0.775</t>
  </si>
  <si>
    <t/>
  </si>
  <si>
    <t>Коэффициенты</t>
  </si>
  <si>
    <t>Стадия: Рабочая документация</t>
  </si>
  <si>
    <t>Кст = 0.6</t>
  </si>
  <si>
    <t>Ктек = 4.32
Письмо Минстроя России от 19.02.2020 №5414-ИФ/09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</si>
  <si>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</si>
  <si>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</si>
  <si>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</si>
  <si>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</si>
  <si>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</si>
  <si>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</si>
  <si>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</si>
  <si>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4.32</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</si>
  <si>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</si>
  <si>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</si>
  <si>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</si>
  <si>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</si>
  <si>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</si>
  <si>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</si>
  <si>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</si>
  <si>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</si>
  <si>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</si>
  <si>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</si>
  <si>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</si>
  <si>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</si>
  <si>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</si>
  <si>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</si>
  <si>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</si>
  <si>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</si>
  <si>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</si>
  <si>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</si>
  <si>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</si>
  <si>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</si>
  <si>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</si>
  <si>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</si>
  <si>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Ведущий инженер-сметчик ООО "ГЭС"</t>
  </si>
  <si>
    <t xml:space="preserve">_____________________ГолахО.И. </t>
  </si>
  <si>
    <t>Проверил:</t>
  </si>
  <si>
    <t>_____________________Шокурова Ю.Н.</t>
  </si>
  <si>
    <t xml:space="preserve"> Директор               </t>
  </si>
  <si>
    <t>_____________А.Н. Куликов</t>
  </si>
  <si>
    <t xml:space="preserve">   Приложение  № 2 к договору № 1920П от "13" мая 2020г.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</si>
</sst>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2"/>
      <color indexed="8"/>
      <name val="Times New Roman"/>
      <family val="1"/>
      <charset val="204"/>
    </font>
    <font>
      <b/>
      <sz val="11"/>
      <name val="Arial"/>
      <family val="2"/>
      <charset val="204"/>
    </font>
    <font>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sz val="11"/>
      <color theme="1"/>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Arial Cyr"/>
      <charset val="204"/>
    </font>
    <font>
      <sz val="10"/>
      <name val="Times New Roman"/>
      <family val="1"/>
      <charset val="204"/>
    </font>
    <font>
      <sz val="10"/>
      <name val="Arial"/>
      <family val="2"/>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15" fillId="0" borderId="24">
      <alignment horizontal="center"/>
    </xf>
    <xf numFmtId="0" fontId="16" fillId="0" borderId="0">
      <alignment vertical="top"/>
    </xf>
    <xf numFmtId="0" fontId="17" fillId="0" borderId="24">
      <alignment horizontal="center"/>
    </xf>
    <xf numFmtId="0" fontId="17" fillId="0" borderId="0">
      <alignment vertical="top"/>
    </xf>
    <xf numFmtId="0" fontId="17" fillId="0" borderId="0">
      <alignment horizontal="right" vertical="top" wrapText="1"/>
    </xf>
    <xf numFmtId="0" fontId="17" fillId="0" borderId="0"/>
    <xf numFmtId="0" fontId="17" fillId="0" borderId="0"/>
    <xf numFmtId="0" fontId="17" fillId="0" borderId="0"/>
    <xf numFmtId="0" fontId="17" fillId="0" borderId="0"/>
    <xf numFmtId="0" fontId="17" fillId="0" borderId="24">
      <alignment horizontal="center" wrapText="1"/>
    </xf>
    <xf numFmtId="0" fontId="16" fillId="0" borderId="0">
      <alignment vertical="top"/>
    </xf>
    <xf numFmtId="0" fontId="17" fillId="0" borderId="24">
      <alignment horizontal="center"/>
    </xf>
    <xf numFmtId="0" fontId="16" fillId="0" borderId="0"/>
    <xf numFmtId="0" fontId="18" fillId="0" borderId="0"/>
    <xf numFmtId="0" fontId="18" fillId="0" borderId="0"/>
    <xf numFmtId="0" fontId="17" fillId="0" borderId="0"/>
    <xf numFmtId="0" fontId="17" fillId="0" borderId="24">
      <alignment horizontal="center" wrapText="1"/>
    </xf>
    <xf numFmtId="0" fontId="17" fillId="0" borderId="24">
      <alignment horizontal="center"/>
    </xf>
    <xf numFmtId="0" fontId="17" fillId="0" borderId="24">
      <alignment horizontal="center" wrapText="1"/>
    </xf>
    <xf numFmtId="0" fontId="17" fillId="0" borderId="24">
      <alignment horizontal="center"/>
    </xf>
    <xf numFmtId="0" fontId="17" fillId="0" borderId="0">
      <alignment horizontal="center" vertical="top" wrapText="1"/>
    </xf>
    <xf numFmtId="0" fontId="17" fillId="0" borderId="0">
      <alignment horizontal="center"/>
    </xf>
    <xf numFmtId="164" fontId="16"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6" fillId="0" borderId="0" applyFont="0" applyFill="0" applyBorder="0" applyAlignment="0" applyProtection="0"/>
    <xf numFmtId="0" fontId="17" fillId="0" borderId="0">
      <alignment horizontal="left" vertical="top"/>
    </xf>
    <xf numFmtId="0" fontId="17" fillId="0" borderId="0"/>
  </cellStyleXfs>
  <cellXfs count="88">
    <xf numFmtId="0" fontId="0" fillId="0" borderId="0" xfId="0"/>
    <xf numFmtId="0" fontId="0" fillId="0" borderId="0" xfId="0" applyNumberFormat="1" applyFont="1"/>
    <xf numFmtId="0" fontId="0" fillId="0" borderId="0" xfId="0" applyNumberFormat="1" applyFont="1" applyAlignment="1"/>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xf numFmtId="0" fontId="5" fillId="0" borderId="0" xfId="0" applyFont="1"/>
    <xf numFmtId="0" fontId="4" fillId="0" borderId="0" xfId="0" applyFont="1"/>
    <xf numFmtId="0" fontId="5" fillId="0" borderId="0" xfId="0" applyFont="1" applyAlignment="1">
      <alignment horizontal="center"/>
    </xf>
    <xf numFmtId="0" fontId="5" fillId="0" borderId="0" xfId="0" applyFont="1" applyAlignment="1">
      <alignment horizontal="centerContinuous"/>
    </xf>
    <xf numFmtId="0" fontId="7" fillId="0" borderId="0" xfId="0" applyFont="1" applyAlignment="1">
      <alignment horizontal="center" vertical="top"/>
    </xf>
    <xf numFmtId="0" fontId="8" fillId="0" borderId="1" xfId="0" applyNumberFormat="1" applyFont="1" applyBorder="1" applyAlignment="1">
      <alignment horizontal="center" vertical="top" wrapText="1"/>
    </xf>
    <xf numFmtId="0" fontId="9" fillId="0" borderId="1" xfId="0" applyNumberFormat="1" applyFont="1" applyBorder="1" applyAlignment="1">
      <alignment horizontal="center" vertical="top" wrapText="1"/>
    </xf>
    <xf numFmtId="49" fontId="10" fillId="0" borderId="1" xfId="0" applyNumberFormat="1" applyFont="1" applyBorder="1" applyAlignment="1">
      <alignment horizontal="center" wrapText="1"/>
    </xf>
    <xf numFmtId="0" fontId="10"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3" fillId="0" borderId="8" xfId="0" applyNumberFormat="1" applyFont="1" applyBorder="1" applyAlignment="1">
      <alignment horizontal="left" vertical="top" wrapText="1"/>
    </xf>
    <xf numFmtId="4" fontId="10" fillId="0" borderId="8" xfId="0" applyNumberFormat="1" applyFont="1" applyBorder="1" applyAlignment="1">
      <alignment horizontal="right" vertical="top" wrapText="1"/>
    </xf>
    <xf numFmtId="2" fontId="5" fillId="0" borderId="0" xfId="0" applyNumberFormat="1" applyFont="1"/>
    <xf numFmtId="49" fontId="11" fillId="0" borderId="12" xfId="0" applyNumberFormat="1" applyFont="1" applyBorder="1" applyAlignment="1">
      <alignment horizontal="righ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10" fillId="0" borderId="16" xfId="0" applyNumberFormat="1" applyFont="1" applyBorder="1" applyAlignment="1">
      <alignment horizontal="left" vertical="top" wrapText="1"/>
    </xf>
    <xf numFmtId="0" fontId="10"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4" fillId="0" borderId="20" xfId="0" applyNumberFormat="1" applyFont="1" applyBorder="1" applyAlignment="1">
      <alignment horizontal="left" vertical="top" wrapText="1"/>
    </xf>
    <xf numFmtId="0" fontId="10" fillId="0" borderId="20" xfId="0" applyNumberFormat="1" applyFont="1" applyBorder="1" applyAlignment="1">
      <alignment horizontal="right" vertical="top" wrapText="1"/>
    </xf>
    <xf numFmtId="49" fontId="11" fillId="0" borderId="20" xfId="0" applyNumberFormat="1" applyFont="1" applyBorder="1" applyAlignment="1">
      <alignment horizontal="center"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5" fillId="0" borderId="0" xfId="0" applyNumberFormat="1" applyFont="1"/>
    <xf numFmtId="49" fontId="11" fillId="0" borderId="24" xfId="0" applyNumberFormat="1" applyFont="1" applyBorder="1" applyAlignment="1">
      <alignment horizontal="center" vertical="top" wrapText="1"/>
    </xf>
    <xf numFmtId="0" fontId="10" fillId="0" borderId="24" xfId="0" applyNumberFormat="1" applyFont="1" applyBorder="1" applyAlignment="1">
      <alignment horizontal="left" vertical="top" wrapText="1"/>
    </xf>
    <xf numFmtId="4" fontId="10" fillId="0" borderId="24" xfId="0" applyNumberFormat="1" applyFont="1" applyBorder="1" applyAlignment="1">
      <alignment horizontal="right" vertical="top" wrapText="1"/>
    </xf>
    <xf numFmtId="4" fontId="10" fillId="0" borderId="24" xfId="0" applyNumberFormat="1" applyFont="1" applyFill="1" applyBorder="1" applyAlignment="1">
      <alignment horizontal="right" vertical="top" wrapText="1"/>
    </xf>
    <xf numFmtId="0" fontId="14" fillId="0" borderId="24"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10" fillId="0" borderId="0" xfId="0" applyNumberFormat="1" applyFont="1" applyAlignment="1">
      <alignment wrapText="1"/>
    </xf>
    <xf numFmtId="0" fontId="0" fillId="0" borderId="0" xfId="0" applyNumberFormat="1" applyFont="1" applyAlignment="1">
      <alignment horizontal="left" vertical="top"/>
    </xf>
    <xf numFmtId="0" fontId="0" fillId="0" borderId="0" xfId="0" applyNumberFormat="1" applyFont="1" applyAlignment="1">
      <alignment wrapText="1"/>
    </xf>
    <xf numFmtId="0" fontId="9" fillId="0" borderId="0" xfId="0" applyNumberFormat="1" applyFont="1" applyAlignment="1">
      <alignment wrapText="1"/>
    </xf>
    <xf numFmtId="0" fontId="10" fillId="0" borderId="25" xfId="0" applyNumberFormat="1" applyFont="1" applyBorder="1" applyAlignment="1">
      <alignment horizontal="left" vertical="top" wrapText="1"/>
    </xf>
    <xf numFmtId="0" fontId="10" fillId="0" borderId="26" xfId="0" applyNumberFormat="1" applyFont="1" applyBorder="1" applyAlignment="1">
      <alignment horizontal="left" vertical="top" wrapText="1"/>
    </xf>
    <xf numFmtId="0" fontId="10" fillId="0" borderId="27"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10" fillId="0" borderId="25" xfId="0" applyNumberFormat="1" applyFont="1" applyBorder="1" applyAlignment="1">
      <alignment horizontal="left" vertical="center" wrapText="1"/>
    </xf>
    <xf numFmtId="0" fontId="10" fillId="0" borderId="26" xfId="0" applyNumberFormat="1" applyFont="1" applyBorder="1" applyAlignment="1">
      <alignment horizontal="left" vertical="center" wrapText="1"/>
    </xf>
    <xf numFmtId="0" fontId="10" fillId="0" borderId="25" xfId="0" applyNumberFormat="1" applyFont="1" applyBorder="1" applyAlignment="1">
      <alignment horizontal="center" vertical="top" wrapText="1"/>
    </xf>
    <xf numFmtId="0" fontId="10" fillId="0" borderId="27" xfId="0" applyNumberFormat="1" applyFont="1" applyBorder="1" applyAlignment="1">
      <alignment horizontal="center" vertical="top" wrapText="1"/>
    </xf>
    <xf numFmtId="0" fontId="10" fillId="0" borderId="26" xfId="0" applyNumberFormat="1" applyFont="1" applyBorder="1" applyAlignment="1">
      <alignment horizontal="center" vertical="top" wrapText="1"/>
    </xf>
    <xf numFmtId="0" fontId="10" fillId="0" borderId="17" xfId="0" applyNumberFormat="1" applyFont="1" applyBorder="1" applyAlignment="1">
      <alignment horizontal="left" vertical="top" wrapText="1"/>
    </xf>
    <xf numFmtId="0" fontId="10" fillId="0" borderId="18" xfId="0" applyNumberFormat="1" applyFont="1" applyBorder="1" applyAlignment="1">
      <alignment horizontal="left" vertical="top" wrapText="1"/>
    </xf>
    <xf numFmtId="0" fontId="10" fillId="0" borderId="19" xfId="0" applyNumberFormat="1" applyFont="1" applyBorder="1" applyAlignment="1">
      <alignment horizontal="left" vertical="top" wrapText="1"/>
    </xf>
    <xf numFmtId="0" fontId="10" fillId="0" borderId="21" xfId="0" applyNumberFormat="1" applyFont="1" applyBorder="1" applyAlignment="1">
      <alignment horizontal="left" vertical="top" wrapText="1"/>
    </xf>
    <xf numFmtId="0" fontId="10" fillId="0" borderId="22" xfId="0" applyNumberFormat="1" applyFont="1" applyBorder="1" applyAlignment="1">
      <alignment horizontal="left" vertical="top" wrapText="1"/>
    </xf>
    <xf numFmtId="0" fontId="10" fillId="0" borderId="23" xfId="0" applyNumberFormat="1" applyFont="1" applyBorder="1" applyAlignment="1">
      <alignment horizontal="left"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xf numFmtId="0" fontId="10" fillId="0" borderId="5" xfId="0" applyNumberFormat="1" applyFont="1" applyBorder="1" applyAlignment="1">
      <alignment horizontal="center" wrapText="1"/>
    </xf>
    <xf numFmtId="0" fontId="10" fillId="0" borderId="6" xfId="0" applyNumberFormat="1" applyFont="1" applyBorder="1" applyAlignment="1">
      <alignment horizontal="center" wrapText="1"/>
    </xf>
    <xf numFmtId="0" fontId="10" fillId="0" borderId="7" xfId="0" applyNumberFormat="1" applyFont="1" applyBorder="1" applyAlignment="1">
      <alignment horizontal="center" wrapText="1"/>
    </xf>
    <xf numFmtId="0" fontId="10" fillId="0" borderId="9" xfId="0" applyNumberFormat="1" applyFont="1" applyBorder="1" applyAlignment="1">
      <alignment horizontal="left" vertical="top" wrapText="1"/>
    </xf>
    <xf numFmtId="0" fontId="10" fillId="0" borderId="11" xfId="0" applyNumberFormat="1" applyFont="1" applyBorder="1" applyAlignment="1">
      <alignment horizontal="left" vertical="top" wrapText="1"/>
    </xf>
    <xf numFmtId="0" fontId="10" fillId="0" borderId="10" xfId="0" applyNumberFormat="1" applyFont="1" applyBorder="1" applyAlignment="1">
      <alignment horizontal="left" vertical="top"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4" fillId="0" borderId="0" xfId="0" applyFont="1" applyAlignment="1">
      <alignment horizontal="center"/>
    </xf>
    <xf numFmtId="0" fontId="5" fillId="0" borderId="0" xfId="0" applyFont="1" applyAlignment="1">
      <alignment horizontal="center"/>
    </xf>
    <xf numFmtId="0" fontId="6" fillId="0" borderId="0" xfId="0" applyFont="1" applyAlignment="1">
      <alignment horizontal="center" vertical="center" wrapText="1"/>
    </xf>
  </cellXfs>
  <cellStyles count="29">
    <cellStyle name="Акт" xfId="1"/>
    <cellStyle name="АктМТСН" xfId="2"/>
    <cellStyle name="ВедРесурсов" xfId="3"/>
    <cellStyle name="ВедРесурсовАкт" xfId="4"/>
    <cellStyle name="Итоги" xfId="5"/>
    <cellStyle name="ИтогоАктБазЦ" xfId="6"/>
    <cellStyle name="ИтогоАктТекЦ" xfId="7"/>
    <cellStyle name="ИтогоБазЦ" xfId="8"/>
    <cellStyle name="ИтогоТекЦ" xfId="9"/>
    <cellStyle name="ЛокСмета" xfId="10"/>
    <cellStyle name="ЛокСмМТСН" xfId="11"/>
    <cellStyle name="ОбСмета" xfId="12"/>
    <cellStyle name="Обычный" xfId="0" builtinId="0"/>
    <cellStyle name="Обычный 2" xfId="13"/>
    <cellStyle name="Обычный 3" xfId="14"/>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152400</xdr:colOff>
      <xdr:row>13</xdr:row>
      <xdr:rowOff>1075266</xdr:rowOff>
    </xdr:from>
    <xdr:to>
      <xdr:col>8</xdr:col>
      <xdr:colOff>787400</xdr:colOff>
      <xdr:row>14</xdr:row>
      <xdr:rowOff>25400</xdr:rowOff>
    </xdr:to>
    <xdr:cxnSp macro="">
      <xdr:nvCxnSpPr>
        <xdr:cNvPr id="2" name="Прямая соединительная линия 1"/>
        <xdr:cNvCxnSpPr/>
      </xdr:nvCxnSpPr>
      <xdr:spPr>
        <a:xfrm flipV="1">
          <a:off x="152400" y="3456516"/>
          <a:ext cx="5816600" cy="2645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zoomScaleNormal="100" workbookViewId="0">
      <selection activeCell="J6" sqref="J6"/>
    </sheetView>
  </sheetViews>
  <sheetFormatPr defaultColWidth="9.140625" defaultRowHeight="14.25" x14ac:dyDescent="0.2"/>
  <cols>
    <col min="1" max="1" width="5.7109375" style="9" customWidth="1"/>
    <col min="2" max="3" width="8.28515625" style="9" customWidth="1"/>
    <col min="4" max="7" width="10.28515625" style="9" customWidth="1"/>
    <col min="8" max="8" width="14.28515625" style="9" customWidth="1"/>
    <col min="9" max="9" width="16.85546875" style="9" customWidth="1"/>
    <col min="10" max="10" width="12.7109375" style="9" customWidth="1"/>
    <col min="11" max="11" width="13.28515625" style="9" customWidth="1"/>
    <col min="12" max="16384" width="9.140625" style="9"/>
  </cols>
  <sheetData>
    <row r="1" spans="1:256" s="1" customFormat="1" ht="25.5" customHeight="1" x14ac:dyDescent="0.25">
      <c r="A1"/>
      <c r="B1"/>
      <c r="C1" s="83" t="s">
        <v>63</v>
      </c>
      <c r="D1" s="83"/>
      <c r="E1" s="83"/>
      <c r="F1" s="83"/>
      <c r="G1" s="83"/>
      <c r="H1" s="83"/>
      <c r="I1" s="83"/>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2" customFormat="1" ht="15" x14ac:dyDescent="0.25">
      <c r="A2"/>
      <c r="B2"/>
      <c r="C2"/>
      <c r="D2"/>
      <c r="E2"/>
      <c r="F2" s="1"/>
      <c r="G2" s="1"/>
      <c r="H2" s="1"/>
      <c r="I2" s="1"/>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2" customFormat="1" ht="12.75" customHeight="1" x14ac:dyDescent="0.25">
      <c r="A3" s="84" t="s">
        <v>0</v>
      </c>
      <c r="B3" s="84"/>
      <c r="C3" s="84"/>
      <c r="D3" s="84"/>
      <c r="E3"/>
      <c r="F3" s="1"/>
      <c r="G3" s="1" t="s">
        <v>1</v>
      </c>
      <c r="H3" s="1"/>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2" customFormat="1" ht="13.5" customHeight="1" x14ac:dyDescent="0.25">
      <c r="A4" s="84" t="s">
        <v>2</v>
      </c>
      <c r="B4" s="84"/>
      <c r="C4" s="84"/>
      <c r="D4" s="3"/>
      <c r="E4"/>
      <c r="F4" s="1"/>
      <c r="G4" s="1" t="s">
        <v>3</v>
      </c>
      <c r="H4" s="1"/>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2" customFormat="1" ht="12.75" customHeight="1" x14ac:dyDescent="0.25">
      <c r="A5" s="4" t="s">
        <v>61</v>
      </c>
      <c r="B5" s="4"/>
      <c r="C5" s="3"/>
      <c r="D5" s="3"/>
      <c r="E5"/>
      <c r="F5" s="1"/>
      <c r="G5" s="4" t="s">
        <v>4</v>
      </c>
      <c r="H5" s="4"/>
      <c r="I5" s="4"/>
      <c r="K5" s="4"/>
      <c r="L5" s="4"/>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2" customFormat="1" ht="12.75" customHeight="1" x14ac:dyDescent="0.25">
      <c r="A6" s="4" t="s">
        <v>5</v>
      </c>
      <c r="B6" s="4"/>
      <c r="C6" s="3"/>
      <c r="D6" s="3"/>
      <c r="E6"/>
      <c r="F6" s="1"/>
      <c r="G6" s="4" t="s">
        <v>6</v>
      </c>
      <c r="H6" s="4"/>
      <c r="I6" s="4"/>
      <c r="K6" s="4"/>
      <c r="L6" s="4"/>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2" customFormat="1" ht="12.75" customHeight="1" x14ac:dyDescent="0.25">
      <c r="A7"/>
      <c r="B7"/>
      <c r="C7"/>
      <c r="D7"/>
      <c r="E7"/>
      <c r="F7" s="1"/>
      <c r="G7" s="4"/>
      <c r="H7" s="4"/>
      <c r="I7" s="4"/>
      <c r="K7" s="4"/>
      <c r="L7" s="4"/>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2" customFormat="1" ht="38.25" customHeight="1" x14ac:dyDescent="0.25">
      <c r="A8" s="5" t="s">
        <v>62</v>
      </c>
      <c r="B8" s="4"/>
      <c r="C8" s="3"/>
      <c r="D8" s="3"/>
      <c r="E8"/>
      <c r="F8" s="1"/>
      <c r="G8" s="5" t="s">
        <v>7</v>
      </c>
      <c r="H8" s="4"/>
      <c r="I8" s="4"/>
      <c r="K8" s="4"/>
      <c r="L8" s="4"/>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2" customFormat="1" ht="22.5" customHeight="1" x14ac:dyDescent="0.25">
      <c r="A9" s="6" t="s">
        <v>8</v>
      </c>
      <c r="B9" s="7"/>
      <c r="C9" s="3"/>
      <c r="D9" s="3"/>
      <c r="E9"/>
      <c r="F9" s="1"/>
      <c r="G9" s="5" t="s">
        <v>8</v>
      </c>
      <c r="H9" s="4"/>
      <c r="I9" s="4"/>
      <c r="K9" s="4"/>
      <c r="L9" s="4"/>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s="2" customFormat="1" ht="22.5" customHeight="1" x14ac:dyDescent="0.25">
      <c r="A10" s="6"/>
      <c r="B10" s="7"/>
      <c r="C10" s="3"/>
      <c r="D10" s="3"/>
      <c r="E10"/>
      <c r="F10" s="1"/>
      <c r="G10" s="5"/>
      <c r="H10" s="4"/>
      <c r="I10" s="4"/>
      <c r="K10" s="4"/>
      <c r="L10" s="4"/>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ht="15" x14ac:dyDescent="0.25">
      <c r="A11" s="85" t="s">
        <v>9</v>
      </c>
      <c r="B11" s="85"/>
      <c r="C11" s="85"/>
      <c r="D11" s="85"/>
      <c r="E11" s="85"/>
      <c r="F11" s="85"/>
      <c r="G11" s="85"/>
      <c r="H11" s="85"/>
      <c r="I11" s="8"/>
    </row>
    <row r="12" spans="1:256" ht="15" x14ac:dyDescent="0.25">
      <c r="A12" s="86" t="s">
        <v>10</v>
      </c>
      <c r="B12" s="85"/>
      <c r="C12" s="85"/>
      <c r="D12" s="85"/>
      <c r="E12" s="85"/>
      <c r="F12" s="85"/>
      <c r="G12" s="85"/>
      <c r="H12" s="85"/>
      <c r="I12" s="8"/>
    </row>
    <row r="13" spans="1:256" ht="5.25" customHeight="1" x14ac:dyDescent="0.25">
      <c r="E13" s="10"/>
    </row>
    <row r="14" spans="1:256" ht="49.15" customHeight="1" x14ac:dyDescent="0.2">
      <c r="A14" s="87" t="s">
        <v>11</v>
      </c>
      <c r="B14" s="87"/>
      <c r="C14" s="87"/>
      <c r="D14" s="87"/>
      <c r="E14" s="87"/>
      <c r="F14" s="87"/>
      <c r="G14" s="87"/>
      <c r="H14" s="87"/>
      <c r="I14" s="87"/>
    </row>
    <row r="15" spans="1:256" ht="14.25" customHeight="1" x14ac:dyDescent="0.2">
      <c r="A15" s="11"/>
      <c r="D15" s="12"/>
      <c r="E15" s="13" t="s">
        <v>12</v>
      </c>
    </row>
    <row r="16" spans="1:256" ht="105" customHeight="1" x14ac:dyDescent="0.2">
      <c r="A16" s="14" t="s">
        <v>13</v>
      </c>
      <c r="B16" s="74" t="s">
        <v>14</v>
      </c>
      <c r="C16" s="75"/>
      <c r="D16" s="74" t="s">
        <v>15</v>
      </c>
      <c r="E16" s="76"/>
      <c r="F16" s="76"/>
      <c r="G16" s="75"/>
      <c r="H16" s="15" t="s">
        <v>16</v>
      </c>
      <c r="I16" s="14" t="s">
        <v>17</v>
      </c>
    </row>
    <row r="17" spans="1:10" x14ac:dyDescent="0.2">
      <c r="A17" s="16" t="s">
        <v>18</v>
      </c>
      <c r="B17" s="77">
        <v>2</v>
      </c>
      <c r="C17" s="78"/>
      <c r="D17" s="77">
        <v>3</v>
      </c>
      <c r="E17" s="79"/>
      <c r="F17" s="79"/>
      <c r="G17" s="78"/>
      <c r="H17" s="17">
        <v>4</v>
      </c>
      <c r="I17" s="17">
        <v>5</v>
      </c>
    </row>
    <row r="18" spans="1:10" ht="150.75" customHeight="1" x14ac:dyDescent="0.2">
      <c r="A18" s="18" t="s">
        <v>18</v>
      </c>
      <c r="B18" s="66" t="s">
        <v>19</v>
      </c>
      <c r="C18" s="67"/>
      <c r="D18" s="80" t="s">
        <v>20</v>
      </c>
      <c r="E18" s="81"/>
      <c r="F18" s="81"/>
      <c r="G18" s="82"/>
      <c r="H18" s="19" t="s">
        <v>21</v>
      </c>
      <c r="I18" s="20">
        <f>(7763+42*300)*2*0.6*4.32*1.1*1.4*0.775</f>
        <v>125987.99875200001</v>
      </c>
      <c r="J18" s="21"/>
    </row>
    <row r="19" spans="1:10" ht="13.9" customHeight="1" x14ac:dyDescent="0.2">
      <c r="A19" s="22" t="s">
        <v>22</v>
      </c>
      <c r="B19" s="71" t="s">
        <v>23</v>
      </c>
      <c r="C19" s="72"/>
      <c r="D19" s="71"/>
      <c r="E19" s="73"/>
      <c r="F19" s="73"/>
      <c r="G19" s="72"/>
      <c r="H19" s="23"/>
      <c r="I19" s="24"/>
    </row>
    <row r="20" spans="1:10" ht="30" customHeight="1" x14ac:dyDescent="0.2">
      <c r="A20" s="25" t="s">
        <v>22</v>
      </c>
      <c r="B20" s="57" t="s">
        <v>24</v>
      </c>
      <c r="C20" s="58"/>
      <c r="D20" s="57" t="s">
        <v>25</v>
      </c>
      <c r="E20" s="59"/>
      <c r="F20" s="59"/>
      <c r="G20" s="58"/>
      <c r="H20" s="26"/>
      <c r="I20" s="27"/>
    </row>
    <row r="21" spans="1:10" ht="52.9" customHeight="1" x14ac:dyDescent="0.2">
      <c r="A21" s="25" t="s">
        <v>22</v>
      </c>
      <c r="B21" s="57"/>
      <c r="C21" s="58"/>
      <c r="D21" s="57" t="s">
        <v>26</v>
      </c>
      <c r="E21" s="59"/>
      <c r="F21" s="59"/>
      <c r="G21" s="58"/>
      <c r="H21" s="26"/>
      <c r="I21" s="27"/>
    </row>
    <row r="22" spans="1:10" ht="33" customHeight="1" x14ac:dyDescent="0.2">
      <c r="A22" s="25" t="s">
        <v>22</v>
      </c>
      <c r="B22" s="57"/>
      <c r="C22" s="58"/>
      <c r="D22" s="57" t="s">
        <v>27</v>
      </c>
      <c r="E22" s="59"/>
      <c r="F22" s="59"/>
      <c r="G22" s="58"/>
      <c r="H22" s="26"/>
      <c r="I22" s="27"/>
    </row>
    <row r="23" spans="1:10" ht="38.450000000000003" customHeight="1" x14ac:dyDescent="0.2">
      <c r="A23" s="25" t="s">
        <v>22</v>
      </c>
      <c r="B23" s="57"/>
      <c r="C23" s="58"/>
      <c r="D23" s="57" t="s">
        <v>28</v>
      </c>
      <c r="E23" s="59"/>
      <c r="F23" s="59"/>
      <c r="G23" s="58"/>
      <c r="H23" s="26"/>
      <c r="I23" s="27"/>
    </row>
    <row r="24" spans="1:10" ht="66" customHeight="1" x14ac:dyDescent="0.2">
      <c r="A24" s="28" t="s">
        <v>22</v>
      </c>
      <c r="B24" s="60" t="s">
        <v>29</v>
      </c>
      <c r="C24" s="61"/>
      <c r="D24" s="60"/>
      <c r="E24" s="62"/>
      <c r="F24" s="62"/>
      <c r="G24" s="61"/>
      <c r="H24" s="29" t="s">
        <v>30</v>
      </c>
      <c r="I24" s="30"/>
    </row>
    <row r="25" spans="1:10" ht="129" customHeight="1" x14ac:dyDescent="0.2">
      <c r="A25" s="18" t="s">
        <v>31</v>
      </c>
      <c r="B25" s="66" t="s">
        <v>32</v>
      </c>
      <c r="C25" s="67"/>
      <c r="D25" s="68" t="s">
        <v>33</v>
      </c>
      <c r="E25" s="69"/>
      <c r="F25" s="69"/>
      <c r="G25" s="70"/>
      <c r="H25" s="19" t="s">
        <v>34</v>
      </c>
      <c r="I25" s="20">
        <f>(0+ 800 * 1) * 1* 0.5 * 4.32</f>
        <v>1728</v>
      </c>
    </row>
    <row r="26" spans="1:10" ht="13.9" customHeight="1" x14ac:dyDescent="0.2">
      <c r="A26" s="22" t="s">
        <v>22</v>
      </c>
      <c r="B26" s="71" t="s">
        <v>23</v>
      </c>
      <c r="C26" s="72"/>
      <c r="D26" s="71"/>
      <c r="E26" s="73"/>
      <c r="F26" s="73"/>
      <c r="G26" s="72"/>
      <c r="H26" s="23"/>
      <c r="I26" s="24"/>
    </row>
    <row r="27" spans="1:10" ht="32.450000000000003" customHeight="1" x14ac:dyDescent="0.2">
      <c r="A27" s="25" t="s">
        <v>22</v>
      </c>
      <c r="B27" s="57" t="s">
        <v>35</v>
      </c>
      <c r="C27" s="58"/>
      <c r="D27" s="57" t="s">
        <v>36</v>
      </c>
      <c r="E27" s="59"/>
      <c r="F27" s="59"/>
      <c r="G27" s="58"/>
      <c r="H27" s="26"/>
      <c r="I27" s="27"/>
    </row>
    <row r="28" spans="1:10" ht="46.9" customHeight="1" x14ac:dyDescent="0.2">
      <c r="A28" s="25" t="s">
        <v>22</v>
      </c>
      <c r="B28" s="57"/>
      <c r="C28" s="58"/>
      <c r="D28" s="57" t="s">
        <v>26</v>
      </c>
      <c r="E28" s="59"/>
      <c r="F28" s="59"/>
      <c r="G28" s="58"/>
      <c r="H28" s="26"/>
      <c r="I28" s="27"/>
    </row>
    <row r="29" spans="1:10" ht="39.75" customHeight="1" x14ac:dyDescent="0.2">
      <c r="A29" s="28" t="s">
        <v>22</v>
      </c>
      <c r="B29" s="60" t="s">
        <v>29</v>
      </c>
      <c r="C29" s="61"/>
      <c r="D29" s="60"/>
      <c r="E29" s="62"/>
      <c r="F29" s="62"/>
      <c r="G29" s="61"/>
      <c r="H29" s="29" t="s">
        <v>37</v>
      </c>
      <c r="I29" s="30"/>
    </row>
    <row r="30" spans="1:10" ht="18" customHeight="1" x14ac:dyDescent="0.2">
      <c r="A30" s="31" t="s">
        <v>38</v>
      </c>
      <c r="B30" s="63" t="s">
        <v>39</v>
      </c>
      <c r="C30" s="64"/>
      <c r="D30" s="63"/>
      <c r="E30" s="65"/>
      <c r="F30" s="65"/>
      <c r="G30" s="64"/>
      <c r="H30" s="32"/>
      <c r="I30" s="33">
        <f>ROUND(SUM(I18:I29),2)</f>
        <v>127716</v>
      </c>
      <c r="J30" s="34"/>
    </row>
    <row r="31" spans="1:10" ht="35.25" customHeight="1" x14ac:dyDescent="0.2">
      <c r="A31" s="35" t="s">
        <v>40</v>
      </c>
      <c r="B31" s="46" t="s">
        <v>41</v>
      </c>
      <c r="C31" s="47"/>
      <c r="D31" s="46"/>
      <c r="E31" s="48"/>
      <c r="F31" s="48"/>
      <c r="G31" s="47"/>
      <c r="H31" s="36" t="s">
        <v>42</v>
      </c>
      <c r="I31" s="37">
        <f>I30*0.1</f>
        <v>12771.6</v>
      </c>
    </row>
    <row r="32" spans="1:10" ht="52.5" customHeight="1" x14ac:dyDescent="0.2">
      <c r="A32" s="35" t="s">
        <v>43</v>
      </c>
      <c r="B32" s="52" t="s">
        <v>44</v>
      </c>
      <c r="C32" s="53"/>
      <c r="D32" s="54"/>
      <c r="E32" s="55"/>
      <c r="F32" s="55"/>
      <c r="G32" s="56"/>
      <c r="H32" s="36"/>
      <c r="I32" s="38">
        <v>15800</v>
      </c>
    </row>
    <row r="33" spans="1:256" ht="24.75" customHeight="1" x14ac:dyDescent="0.2">
      <c r="A33" s="35" t="s">
        <v>45</v>
      </c>
      <c r="B33" s="52" t="s">
        <v>46</v>
      </c>
      <c r="C33" s="53"/>
      <c r="D33" s="54"/>
      <c r="E33" s="55"/>
      <c r="F33" s="55"/>
      <c r="G33" s="56"/>
      <c r="H33" s="36"/>
      <c r="I33" s="37">
        <v>77584</v>
      </c>
      <c r="J33" s="34"/>
    </row>
    <row r="34" spans="1:256" x14ac:dyDescent="0.2">
      <c r="A34" s="35" t="s">
        <v>47</v>
      </c>
      <c r="B34" s="46" t="s">
        <v>48</v>
      </c>
      <c r="C34" s="47"/>
      <c r="D34" s="46"/>
      <c r="E34" s="48"/>
      <c r="F34" s="48"/>
      <c r="G34" s="47"/>
      <c r="H34" s="39" t="s">
        <v>49</v>
      </c>
      <c r="I34" s="37">
        <f>ROUND(SUM(I30:I33),2)</f>
        <v>233871.6</v>
      </c>
    </row>
    <row r="35" spans="1:256" ht="13.9" customHeight="1" x14ac:dyDescent="0.2">
      <c r="A35" s="35" t="s">
        <v>50</v>
      </c>
      <c r="B35" s="46" t="s">
        <v>51</v>
      </c>
      <c r="C35" s="47"/>
      <c r="D35" s="46"/>
      <c r="E35" s="48"/>
      <c r="F35" s="48"/>
      <c r="G35" s="47"/>
      <c r="H35" s="39" t="s">
        <v>52</v>
      </c>
      <c r="I35" s="37">
        <f>I34*0.2</f>
        <v>46774.320000000007</v>
      </c>
    </row>
    <row r="36" spans="1:256" x14ac:dyDescent="0.2">
      <c r="A36" s="35" t="s">
        <v>53</v>
      </c>
      <c r="B36" s="49" t="s">
        <v>54</v>
      </c>
      <c r="C36" s="50"/>
      <c r="D36" s="49"/>
      <c r="E36" s="51"/>
      <c r="F36" s="51"/>
      <c r="G36" s="50"/>
      <c r="H36" s="40" t="s">
        <v>55</v>
      </c>
      <c r="I36" s="41">
        <f>ROUND(I34+I35,2)</f>
        <v>280645.92</v>
      </c>
    </row>
    <row r="37" spans="1:256" x14ac:dyDescent="0.2">
      <c r="A37" s="42"/>
      <c r="B37" s="42"/>
      <c r="C37" s="42"/>
      <c r="D37" s="42"/>
      <c r="E37" s="42"/>
      <c r="F37" s="42"/>
      <c r="G37" s="42"/>
      <c r="H37" s="42"/>
      <c r="I37" s="42"/>
    </row>
    <row r="38" spans="1:256" s="43" customFormat="1" ht="24.95" customHeight="1" x14ac:dyDescent="0.25">
      <c r="A38" s="4" t="s">
        <v>56</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row>
    <row r="39" spans="1:256" s="1" customFormat="1" ht="15.75" x14ac:dyDescent="0.25">
      <c r="A39" s="4" t="s">
        <v>57</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4"/>
      <c r="FH39" s="4"/>
      <c r="FI39" s="4"/>
      <c r="FJ39" s="4"/>
      <c r="FK39" s="4"/>
      <c r="FL39" s="4"/>
      <c r="FM39" s="4"/>
      <c r="FN39" s="4"/>
      <c r="FO39" s="4"/>
      <c r="FP39" s="4"/>
      <c r="FQ39" s="4"/>
      <c r="FR39" s="4"/>
      <c r="FS39" s="4"/>
      <c r="FT39" s="4"/>
      <c r="FU39" s="4"/>
      <c r="FV39" s="4"/>
      <c r="FW39" s="4"/>
      <c r="FX39" s="4"/>
      <c r="FY39" s="4"/>
      <c r="FZ39" s="4"/>
      <c r="GA39" s="4"/>
      <c r="GB39" s="4"/>
      <c r="GC39" s="4"/>
      <c r="GD39" s="4"/>
      <c r="GE39" s="4"/>
      <c r="GF39" s="4"/>
      <c r="GG39" s="4"/>
      <c r="GH39" s="4"/>
      <c r="GI39" s="4"/>
      <c r="GJ39" s="4"/>
      <c r="GK39" s="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4"/>
      <c r="IJ39" s="4"/>
      <c r="IK39" s="4"/>
      <c r="IL39" s="4"/>
      <c r="IM39" s="4"/>
      <c r="IN39" s="4"/>
      <c r="IO39" s="4"/>
      <c r="IP39" s="4"/>
      <c r="IQ39" s="4"/>
      <c r="IR39" s="4"/>
      <c r="IS39" s="4"/>
      <c r="IT39" s="4"/>
      <c r="IU39" s="4"/>
      <c r="IV39" s="4"/>
    </row>
    <row r="40" spans="1:256" s="44" customFormat="1" ht="12.75" customHeight="1" x14ac:dyDescent="0.25">
      <c r="A40" s="4" t="s">
        <v>58</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row>
    <row r="41" spans="1:256" s="45" customFormat="1" ht="12.75" customHeight="1" x14ac:dyDescent="0.25">
      <c r="A41" s="5" t="s">
        <v>59</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row>
    <row r="42" spans="1:256" s="1" customFormat="1" ht="12.75" customHeight="1" x14ac:dyDescent="0.25">
      <c r="A42" s="4" t="s">
        <v>60</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row>
  </sheetData>
  <mergeCells count="48">
    <mergeCell ref="A14:I14"/>
    <mergeCell ref="C1:I1"/>
    <mergeCell ref="A3:D3"/>
    <mergeCell ref="A4:C4"/>
    <mergeCell ref="A11:H11"/>
    <mergeCell ref="A12:H12"/>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s>
  <pageMargins left="0.15748031496062992"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КЛ ТП-1383 ул.Чернышевского</vt:lpstr>
      <vt:lpstr>'КЛ ТП-1383 ул.Чернышевского'!Заголовки_для_печати</vt:lpstr>
      <vt:lpstr>'КЛ ТП-1383 ул.Чернышевского'!Область_печати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2020-05-06T06:54:05Z</dcterms:created>
  <dcterms:modified xsi:type="dcterms:W3CDTF">2020-05-06T06:58:29Z</dcterms:modified>
</cp:coreProperties>
</file>