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новая КТП№4А ржд" sheetId="4" r:id="rId1"/>
    <sheet name="Лист1" sheetId="1" r:id="rId2"/>
    <sheet name="Лист2" sheetId="2" r:id="rId3"/>
    <sheet name="Лист3" sheetId="3" r:id="rId4"/>
  </sheets>
  <definedNames>
    <definedName name="_xlnm.Print_Titles" localSheetId="0">'новая КТП№4А ржд'!$16:$16</definedName>
    <definedName name="_xlnm.Print_Area" localSheetId="0">'новая КТП№4А ржд'!$A$1:$I$48</definedName>
  </definedNames>
  <calcPr calcId="145621"/>
</workbook>
</file>

<file path=xl/calcChain.xml><?xml version="1.0" encoding="utf-8"?>
<calcChain xmlns="http://schemas.openxmlformats.org/spreadsheetml/2006/main">
  <c r="I31" i="4" l="1"/>
  <c r="I24" i="4"/>
  <c r="I17" i="4"/>
  <c r="I36" i="4" l="1"/>
  <c r="I40" i="4" s="1"/>
  <c r="I37" i="4"/>
  <c r="I41" i="4" l="1"/>
  <c r="I42" i="4" s="1"/>
</calcChain>
</file>

<file path=xl/sharedStrings.xml><?xml version="1.0" encoding="utf-8"?>
<sst xmlns="http://schemas.openxmlformats.org/spreadsheetml/2006/main" count="94" uniqueCount="71">
  <si>
    <t>Директор</t>
  </si>
  <si>
    <t xml:space="preserve">ООО «ГорЭнергоСервис»                                                                                                                                                                           </t>
  </si>
  <si>
    <t>Проектирование комплекта оборудования в РУ-6кВ новой КТП(№4А по г.п) для электроснабжения учебного корпуса детской железной  дороги на земельном участке с к/н 64:48:010155:946 по адресу: г.Саратов, Соколовая гора (камеры КСО-394 -8шт;  торцевая КСО-394 – 4шт). Проектирование 2КЛ-6кВ в направлении ТП-998 - новая КТП (№4А пог.п)</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</si>
  <si>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</si>
  <si>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</si>
  <si>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</si>
  <si>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</si>
  <si>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</si>
  <si>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</si>
  <si>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</si>
  <si>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Установка камер КСО в РУ-6кВ новая КТП (№4А по г.п) </t>
    </r>
    <r>
      <rPr>
        <b/>
        <sz val="8"/>
        <rFont val="Arial"/>
        <family val="2"/>
        <charset val="204"/>
      </rPr>
      <t xml:space="preserve">(Камеры КСО-394: КСО-394-11066У3 – 2шт; КСО-394-06064У3– 2шт;                  КСО-394-03106У3 – 4шт; Панель торцевая КСО-394 – 4ш)
</t>
    </r>
  </si>
  <si>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Стек=0.996680(млн.руб)
Сбаз=0.996680/7.65*1=0.13028497(млн.руб);</t>
  </si>
  <si>
    <t>C * (Aкрайнее / Скрайнее)  * Кст * Ктек * K1
0.13028497млн.руб * (0.018 / 0.2) * 1 * 4.37 * 0.7 * 0.85</t>
  </si>
  <si>
    <t/>
  </si>
  <si>
    <t>Коэффициенты</t>
  </si>
  <si>
    <t>Стадия: Рабочий проект</t>
  </si>
  <si>
    <t>Кст = 1</t>
  </si>
  <si>
    <t>Ктек = 4.37
Письмо Минстроя России от 06.05.2020 №17207-ИФ/09</t>
  </si>
  <si>
    <t>K1 = 0.7
Общие указания п.1.8.4</t>
  </si>
  <si>
    <t>Разделы документации</t>
  </si>
  <si>
    <t>(75.0% + 10.0%) = 85%</t>
  </si>
  <si>
    <t>2</t>
  </si>
  <si>
    <r>
      <t xml:space="preserve">Кабельные линии напряжением до 35 кВ. Интервалы протяженности свыше 100 до 500 м. </t>
    </r>
    <r>
      <rPr>
        <b/>
        <sz val="8"/>
        <rFont val="Arial"/>
        <family val="2"/>
        <charset val="204"/>
      </rPr>
      <t xml:space="preserve">2КЛ-6кВ ТП-998 - новая КТП (№4А пог.п) кабель АСБл-10 3х150мм2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</si>
  <si>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Х=250 (м) 
Количество = 2</t>
  </si>
  <si>
    <t>(A + B * Xзад) * Количество * Кст * Ктек * K1 * K2
(7763 руб + 42 руб * 250) * 2 * 0.6 * 4.37 * 1.1 * 1.4 * 0.825</t>
  </si>
  <si>
    <t>Стадия: Рабочая документация</t>
  </si>
  <si>
    <t>Кст = 0.6</t>
  </si>
  <si>
    <t>K1 = 1.1
Глава 2.8, п.2.8.1.1</t>
  </si>
  <si>
    <t>K2 = 1.4
Глава 2.8, п.2.8.1.1</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</si>
  <si>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</si>
  <si>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</si>
  <si>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</si>
  <si>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</si>
  <si>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4.37</t>
  </si>
  <si>
    <t>Кст = 0.50</t>
  </si>
  <si>
    <t>(100%) = 100%</t>
  </si>
  <si>
    <t>4</t>
  </si>
  <si>
    <t>Итого по смете:</t>
  </si>
  <si>
    <t>5</t>
  </si>
  <si>
    <t>Сбор исходных данных</t>
  </si>
  <si>
    <t>10% от п.5</t>
  </si>
  <si>
    <t>6</t>
  </si>
  <si>
    <t xml:space="preserve">Согласование с организациями города
</t>
  </si>
  <si>
    <t>7</t>
  </si>
  <si>
    <t>Инженерно-геодезические изыскания</t>
  </si>
  <si>
    <t>8</t>
  </si>
  <si>
    <t>Итого без НДС</t>
  </si>
  <si>
    <t>Сумма от п.4-7</t>
  </si>
  <si>
    <t>9</t>
  </si>
  <si>
    <t>НДС</t>
  </si>
  <si>
    <t>20% от п.8</t>
  </si>
  <si>
    <t>10</t>
  </si>
  <si>
    <t>Всего по смете:</t>
  </si>
  <si>
    <t>Сумма от п.8-9</t>
  </si>
  <si>
    <t>Составил:</t>
  </si>
  <si>
    <t>Проверил:</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</si>
  <si>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</si>
  <si>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</si>
  <si>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</si>
  <si>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</si>
  <si>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</si>
  <si>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</si>
  <si>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</si>
  <si>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</si>
  <si>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2020г.</t>
  </si>
  <si>
    <t>Смета №</t>
  </si>
  <si>
    <t>на рабочую документацию</t>
  </si>
  <si>
    <t>Ведущий инженер-сметчик ООО "ГЭС"</t>
  </si>
  <si>
    <t xml:space="preserve">_____________________ГолахО.И. </t>
  </si>
  <si>
    <t>_____________________Шокурова Ю.Н.</t>
  </si>
  <si>
    <t xml:space="preserve">   Приложение  № 2 к договору № 1962 П от "04"августа 2020г.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</si>
</sst>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Calibri"/>
      <family val="2"/>
      <charset val="204"/>
      <scheme val="minor"/>
    </font>
    <font>
      <sz val="9"/>
      <color theme="1"/>
      <name val="Calibri"/>
      <family val="2"/>
      <charset val="204"/>
      <scheme val="minor"/>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6" fillId="0" borderId="27">
      <alignment horizontal="center"/>
    </xf>
    <xf numFmtId="0" fontId="3" fillId="0" borderId="0">
      <alignment vertical="top"/>
    </xf>
    <xf numFmtId="0" fontId="17" fillId="0" borderId="27">
      <alignment horizontal="center"/>
    </xf>
    <xf numFmtId="0" fontId="17" fillId="0" borderId="0">
      <alignment vertical="top"/>
    </xf>
    <xf numFmtId="0" fontId="17" fillId="0" borderId="0">
      <alignment horizontal="right" vertical="top" wrapText="1"/>
    </xf>
    <xf numFmtId="0" fontId="17" fillId="0" borderId="0"/>
    <xf numFmtId="0" fontId="17" fillId="0" borderId="0"/>
    <xf numFmtId="0" fontId="17" fillId="0" borderId="0"/>
    <xf numFmtId="0" fontId="17" fillId="0" borderId="0"/>
    <xf numFmtId="0" fontId="17" fillId="0" borderId="27">
      <alignment horizontal="center" wrapText="1"/>
    </xf>
    <xf numFmtId="0" fontId="3" fillId="0" borderId="0">
      <alignment vertical="top"/>
    </xf>
    <xf numFmtId="0" fontId="17" fillId="0" borderId="27">
      <alignment horizontal="center"/>
    </xf>
    <xf numFmtId="0" fontId="2" fillId="0" borderId="0"/>
    <xf numFmtId="0" fontId="17" fillId="0" borderId="0"/>
    <xf numFmtId="0" fontId="17" fillId="0" borderId="27">
      <alignment horizontal="center" wrapText="1"/>
    </xf>
    <xf numFmtId="0" fontId="17" fillId="0" borderId="27">
      <alignment horizontal="center"/>
    </xf>
    <xf numFmtId="0" fontId="17" fillId="0" borderId="27">
      <alignment horizontal="center" wrapText="1"/>
    </xf>
    <xf numFmtId="0" fontId="17" fillId="0" borderId="27">
      <alignment horizontal="center"/>
    </xf>
    <xf numFmtId="0" fontId="17" fillId="0" borderId="0">
      <alignment horizontal="center" vertical="top" wrapText="1"/>
    </xf>
    <xf numFmtId="0" fontId="17"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7" fillId="0" borderId="0">
      <alignment horizontal="left" vertical="top"/>
    </xf>
    <xf numFmtId="0" fontId="17" fillId="0" borderId="0"/>
  </cellStyleXfs>
  <cellXfs count="108">
    <xf numFmtId="0" fontId="0" fillId="0" borderId="0" xfId="0"/>
    <xf numFmtId="0" fontId="5" fillId="0" borderId="0" xfId="0" applyFont="1"/>
    <xf numFmtId="0" fontId="6" fillId="0" borderId="0" xfId="0" applyFont="1"/>
    <xf numFmtId="0" fontId="7" fillId="0" borderId="0" xfId="0" applyFont="1" applyAlignment="1"/>
    <xf numFmtId="0" fontId="7" fillId="0" borderId="0" xfId="0" applyFont="1"/>
    <xf numFmtId="0" fontId="5" fillId="0" borderId="0" xfId="0" applyFont="1" applyAlignment="1">
      <alignment horizontal="center"/>
    </xf>
    <xf numFmtId="0" fontId="6"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2" fontId="6" fillId="0" borderId="0" xfId="0" applyNumberFormat="1" applyFont="1" applyAlignment="1">
      <alignment vertical="top"/>
    </xf>
    <xf numFmtId="49" fontId="12" fillId="0" borderId="16" xfId="0" applyNumberFormat="1" applyFont="1" applyBorder="1" applyAlignment="1">
      <alignment horizontal="right" vertical="top" wrapText="1"/>
    </xf>
    <xf numFmtId="0" fontId="12" fillId="0" borderId="16" xfId="0" applyNumberFormat="1" applyFont="1" applyBorder="1" applyAlignment="1">
      <alignment horizontal="left" vertical="top" wrapText="1"/>
    </xf>
    <xf numFmtId="0" fontId="12" fillId="0" borderId="16" xfId="0" applyNumberFormat="1" applyFont="1" applyBorder="1" applyAlignment="1">
      <alignment horizontal="right" vertical="top" wrapText="1"/>
    </xf>
    <xf numFmtId="49" fontId="12" fillId="0" borderId="12" xfId="0" applyNumberFormat="1" applyFont="1" applyBorder="1" applyAlignment="1">
      <alignment horizontal="righ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49" fontId="12" fillId="0" borderId="23" xfId="0" applyNumberFormat="1" applyFont="1" applyBorder="1" applyAlignment="1">
      <alignment horizontal="right" vertical="top" wrapText="1"/>
    </xf>
    <xf numFmtId="0" fontId="14" fillId="0" borderId="23" xfId="0" applyNumberFormat="1" applyFont="1" applyBorder="1" applyAlignment="1">
      <alignment horizontal="left" vertical="top" wrapText="1"/>
    </xf>
    <xf numFmtId="0" fontId="0" fillId="0" borderId="23" xfId="0" applyNumberFormat="1" applyFont="1" applyBorder="1" applyAlignment="1">
      <alignment horizontal="right" vertical="top" wrapText="1"/>
    </xf>
    <xf numFmtId="49" fontId="12" fillId="0" borderId="8" xfId="0" applyNumberFormat="1" applyFont="1" applyBorder="1" applyAlignment="1">
      <alignment horizontal="center"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2" fontId="6" fillId="0" borderId="0" xfId="0" applyNumberFormat="1" applyFont="1"/>
    <xf numFmtId="49" fontId="12" fillId="0" borderId="23" xfId="0" applyNumberFormat="1" applyFont="1" applyBorder="1" applyAlignment="1">
      <alignment horizontal="center" vertical="top" wrapText="1"/>
    </xf>
    <xf numFmtId="0" fontId="12" fillId="0" borderId="23" xfId="0" applyNumberFormat="1" applyFont="1" applyBorder="1" applyAlignment="1">
      <alignment horizontal="left" vertical="top" wrapText="1"/>
    </xf>
    <xf numFmtId="4" fontId="12" fillId="0" borderId="23" xfId="0" applyNumberFormat="1" applyFont="1" applyBorder="1" applyAlignment="1">
      <alignment horizontal="right" vertical="top" wrapText="1"/>
    </xf>
    <xf numFmtId="4" fontId="6" fillId="0" borderId="0" xfId="0" applyNumberFormat="1" applyFont="1"/>
    <xf numFmtId="49" fontId="12" fillId="0" borderId="27" xfId="0" applyNumberFormat="1" applyFont="1" applyBorder="1" applyAlignment="1">
      <alignment horizontal="center" vertical="top" wrapText="1"/>
    </xf>
    <xf numFmtId="0" fontId="0" fillId="0" borderId="27" xfId="0" applyNumberFormat="1" applyBorder="1" applyAlignment="1">
      <alignment horizontal="left" vertical="top" wrapText="1"/>
    </xf>
    <xf numFmtId="4" fontId="0" fillId="0" borderId="27" xfId="0" applyNumberFormat="1" applyFont="1" applyBorder="1" applyAlignment="1">
      <alignment horizontal="right" vertical="top" wrapText="1"/>
    </xf>
    <xf numFmtId="4" fontId="0" fillId="0" borderId="27" xfId="0" applyNumberFormat="1" applyFont="1" applyFill="1" applyBorder="1" applyAlignment="1">
      <alignment horizontal="right" vertical="top" wrapText="1"/>
    </xf>
    <xf numFmtId="0" fontId="15" fillId="0" borderId="27" xfId="0" applyNumberFormat="1" applyFont="1" applyBorder="1" applyAlignment="1">
      <alignment horizontal="left" vertical="top" wrapText="1"/>
    </xf>
    <xf numFmtId="0" fontId="13" fillId="0" borderId="27" xfId="0" applyNumberFormat="1" applyFont="1" applyBorder="1" applyAlignment="1">
      <alignment horizontal="left" vertical="top" wrapText="1"/>
    </xf>
    <xf numFmtId="4" fontId="12" fillId="0" borderId="27" xfId="0" applyNumberFormat="1" applyFont="1" applyBorder="1" applyAlignment="1">
      <alignment horizontal="right" vertical="top" wrapText="1"/>
    </xf>
    <xf numFmtId="0" fontId="0" fillId="0" borderId="0" xfId="0" applyNumberFormat="1" applyFont="1" applyAlignment="1">
      <alignment wrapText="1"/>
    </xf>
    <xf numFmtId="0" fontId="0" fillId="0" borderId="0" xfId="0" applyNumberFormat="1" applyFont="1"/>
    <xf numFmtId="0" fontId="0" fillId="0" borderId="0" xfId="0" applyNumberFormat="1" applyFont="1" applyAlignment="1"/>
    <xf numFmtId="0" fontId="0" fillId="0" borderId="0" xfId="0" applyNumberFormat="1" applyFont="1" applyAlignment="1">
      <alignment horizontal="left" vertical="top" wrapText="1"/>
    </xf>
    <xf numFmtId="0" fontId="18" fillId="0" borderId="0" xfId="0" applyFont="1"/>
    <xf numFmtId="0" fontId="19" fillId="0" borderId="0" xfId="0" applyFont="1"/>
    <xf numFmtId="0" fontId="19" fillId="0" borderId="0" xfId="0" applyFont="1" applyAlignment="1">
      <alignment horizontal="left" vertical="center"/>
    </xf>
    <xf numFmtId="0" fontId="18" fillId="0" borderId="0" xfId="0" applyFont="1" applyAlignment="1">
      <alignment horizontal="left" vertical="center"/>
    </xf>
    <xf numFmtId="0" fontId="0" fillId="0" borderId="0" xfId="0" applyNumberFormat="1" applyFont="1" applyAlignment="1">
      <alignment horizontal="left" vertical="top"/>
    </xf>
    <xf numFmtId="0" fontId="11" fillId="0" borderId="0" xfId="0" applyNumberFormat="1" applyFont="1" applyAlignment="1">
      <alignment wrapText="1"/>
    </xf>
    <xf numFmtId="0" fontId="4" fillId="0" borderId="0" xfId="0" applyFont="1"/>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12" fillId="0" borderId="28" xfId="0" applyNumberFormat="1" applyFont="1" applyBorder="1" applyAlignment="1">
      <alignment horizontal="left" vertical="top" wrapText="1"/>
    </xf>
    <xf numFmtId="0" fontId="12" fillId="0" borderId="29" xfId="0" applyNumberFormat="1" applyFont="1" applyBorder="1" applyAlignment="1">
      <alignment horizontal="left" vertical="top" wrapText="1"/>
    </xf>
    <xf numFmtId="0" fontId="12" fillId="0" borderId="30" xfId="0" applyNumberFormat="1" applyFont="1" applyBorder="1" applyAlignment="1">
      <alignment horizontal="left" vertical="top" wrapText="1"/>
    </xf>
    <xf numFmtId="0" fontId="0" fillId="0" borderId="28" xfId="0" applyNumberFormat="1" applyFont="1" applyBorder="1" applyAlignment="1">
      <alignment horizontal="left" vertical="center" wrapText="1"/>
    </xf>
    <xf numFmtId="0" fontId="0" fillId="0" borderId="29" xfId="0" applyNumberFormat="1" applyFont="1" applyBorder="1" applyAlignment="1">
      <alignment horizontal="left" vertical="center" wrapText="1"/>
    </xf>
    <xf numFmtId="0" fontId="0" fillId="0" borderId="28"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29" xfId="0" applyNumberFormat="1" applyFont="1" applyBorder="1" applyAlignment="1">
      <alignment horizontal="center" vertical="top" wrapText="1"/>
    </xf>
    <xf numFmtId="0" fontId="0" fillId="0" borderId="28" xfId="0" applyNumberFormat="1" applyBorder="1" applyAlignment="1">
      <alignment horizontal="left" vertical="top" wrapText="1"/>
    </xf>
    <xf numFmtId="0" fontId="0" fillId="0" borderId="2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0" xfId="0" applyNumberFormat="1" applyBorder="1" applyAlignment="1">
      <alignment horizontal="left" vertical="top" wrapText="1"/>
    </xf>
    <xf numFmtId="0" fontId="0" fillId="0" borderId="22"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xf numFmtId="0" fontId="12" fillId="0" borderId="9"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12" fillId="0" borderId="17" xfId="0" applyNumberFormat="1" applyFont="1" applyBorder="1" applyAlignment="1">
      <alignment horizontal="left" vertical="top" wrapText="1"/>
    </xf>
    <xf numFmtId="0" fontId="12" fillId="0" borderId="18" xfId="0" applyNumberFormat="1" applyFont="1" applyBorder="1" applyAlignment="1">
      <alignment horizontal="left" vertical="top" wrapText="1"/>
    </xf>
    <xf numFmtId="0" fontId="12" fillId="0" borderId="19"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7" xfId="0" applyNumberFormat="1" applyBorder="1" applyAlignment="1">
      <alignment horizontal="left" vertical="top" wrapText="1"/>
    </xf>
    <xf numFmtId="0" fontId="0" fillId="0" borderId="19" xfId="0" applyNumberFormat="1" applyBorder="1" applyAlignment="1">
      <alignment horizontal="left" vertical="top" wrapText="1"/>
    </xf>
    <xf numFmtId="0" fontId="0" fillId="0" borderId="18" xfId="0" applyNumberFormat="1" applyBorder="1" applyAlignment="1">
      <alignment horizontal="left" vertical="top" wrapText="1"/>
    </xf>
    <xf numFmtId="0" fontId="0" fillId="0" borderId="24"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4" fontId="0" fillId="0" borderId="8" xfId="0" applyNumberFormat="1" applyFont="1" applyBorder="1" applyAlignment="1">
      <alignment horizontal="right" vertical="top" wrapText="1"/>
    </xf>
    <xf numFmtId="4" fontId="0" fillId="0" borderId="15" xfId="0" applyNumberFormat="1" applyFont="1" applyBorder="1" applyAlignment="1">
      <alignment horizontal="right" vertical="top" wrapText="1"/>
    </xf>
    <xf numFmtId="0" fontId="0" fillId="0" borderId="8" xfId="0" applyNumberFormat="1" applyBorder="1" applyAlignment="1">
      <alignment horizontal="left" vertical="top" wrapText="1"/>
    </xf>
    <xf numFmtId="0" fontId="0" fillId="0" borderId="15" xfId="0" applyNumberFormat="1" applyFont="1" applyBorder="1" applyAlignment="1">
      <alignment horizontal="left"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49" fontId="12" fillId="0" borderId="8" xfId="0" applyNumberFormat="1" applyFont="1" applyBorder="1" applyAlignment="1">
      <alignment horizontal="center" vertical="top" wrapText="1"/>
    </xf>
    <xf numFmtId="49" fontId="12" fillId="0" borderId="12" xfId="0" applyNumberFormat="1" applyFont="1" applyBorder="1" applyAlignment="1">
      <alignment horizontal="center" vertical="top" wrapText="1"/>
    </xf>
    <xf numFmtId="0" fontId="12" fillId="0" borderId="13"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0" fillId="0" borderId="0" xfId="0" applyNumberFormat="1" applyFont="1" applyAlignment="1">
      <alignment horizontal="center" wrapText="1"/>
    </xf>
    <xf numFmtId="0" fontId="7" fillId="0" borderId="0" xfId="0" applyFont="1" applyAlignment="1">
      <alignment horizontal="center"/>
    </xf>
    <xf numFmtId="0" fontId="5" fillId="0" borderId="0" xfId="0" applyFont="1" applyAlignment="1">
      <alignment horizontal="center"/>
    </xf>
    <xf numFmtId="0" fontId="8" fillId="0" borderId="0" xfId="0" applyFont="1" applyAlignment="1">
      <alignment horizontal="center" vertical="center" wrapText="1"/>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0" fillId="0" borderId="0" xfId="0" applyNumberFormat="1" applyFont="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83548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9"/>
  <sheetViews>
    <sheetView tabSelected="1" view="pageBreakPreview" zoomScaleNormal="100" zoomScaleSheetLayoutView="100" workbookViewId="0">
      <selection activeCell="H17" sqref="H17:H18"/>
    </sheetView>
  </sheetViews>
  <sheetFormatPr defaultColWidth="9.140625" defaultRowHeight="15" x14ac:dyDescent="0.25"/>
  <cols>
    <col min="1" max="1" width="5.7109375" style="2" customWidth="1"/>
    <col min="2" max="3" width="8.28515625" style="2" customWidth="1"/>
    <col min="4" max="7" width="10.28515625" style="2" customWidth="1"/>
    <col min="8" max="8" width="13" style="2" customWidth="1"/>
    <col min="9" max="9" width="13.7109375" style="2" customWidth="1"/>
    <col min="10" max="10" width="12.7109375" style="2" customWidth="1"/>
    <col min="11" max="11" width="10.28515625" style="2" bestFit="1" customWidth="1"/>
    <col min="12" max="16384" width="9.140625" style="2"/>
  </cols>
  <sheetData>
    <row r="1" spans="1:256" s="38" customFormat="1" ht="25.5" customHeight="1" x14ac:dyDescent="0.25">
      <c r="A1"/>
      <c r="B1"/>
      <c r="C1" s="100" t="s">
        <v>70</v>
      </c>
      <c r="D1" s="100"/>
      <c r="E1" s="100"/>
      <c r="F1" s="100"/>
      <c r="G1" s="100"/>
      <c r="H1" s="100"/>
      <c r="I1" s="100"/>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39" customFormat="1" x14ac:dyDescent="0.25">
      <c r="A2"/>
      <c r="B2"/>
      <c r="C2"/>
      <c r="D2"/>
      <c r="E2"/>
      <c r="F2" s="38"/>
      <c r="G2" s="38"/>
      <c r="H2" s="38"/>
      <c r="I2" s="38"/>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39" customFormat="1" ht="12.75" customHeight="1" x14ac:dyDescent="0.25">
      <c r="A3" s="107" t="s">
        <v>56</v>
      </c>
      <c r="B3" s="107"/>
      <c r="C3" s="107"/>
      <c r="D3" s="107"/>
      <c r="E3"/>
      <c r="F3" s="38"/>
      <c r="G3" s="38" t="s">
        <v>57</v>
      </c>
      <c r="H3" s="38"/>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39" customFormat="1" ht="13.5" customHeight="1" x14ac:dyDescent="0.25">
      <c r="A4" s="107" t="s">
        <v>58</v>
      </c>
      <c r="B4" s="107"/>
      <c r="C4" s="107"/>
      <c r="D4" s="40"/>
      <c r="E4"/>
      <c r="F4" s="38"/>
      <c r="G4" s="38" t="s">
        <v>59</v>
      </c>
      <c r="H4" s="38"/>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39" customFormat="1" ht="12.75" customHeight="1" x14ac:dyDescent="0.25">
      <c r="A5" s="41" t="s">
        <v>0</v>
      </c>
      <c r="B5" s="41"/>
      <c r="C5" s="40"/>
      <c r="D5" s="40"/>
      <c r="E5"/>
      <c r="F5" s="38"/>
      <c r="G5" s="41" t="s">
        <v>60</v>
      </c>
      <c r="H5" s="41"/>
      <c r="I5" s="41"/>
      <c r="K5" s="41"/>
      <c r="L5" s="41"/>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39" customFormat="1" ht="12.75" customHeight="1" x14ac:dyDescent="0.25">
      <c r="A6" s="41" t="s">
        <v>1</v>
      </c>
      <c r="B6" s="41"/>
      <c r="C6" s="40"/>
      <c r="D6" s="40"/>
      <c r="E6"/>
      <c r="F6" s="38"/>
      <c r="G6" s="41" t="s">
        <v>61</v>
      </c>
      <c r="H6" s="41"/>
      <c r="I6" s="41"/>
      <c r="K6" s="41"/>
      <c r="L6" s="41"/>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39" customFormat="1" ht="12.75" customHeight="1" x14ac:dyDescent="0.25">
      <c r="A7"/>
      <c r="B7"/>
      <c r="C7"/>
      <c r="D7"/>
      <c r="E7"/>
      <c r="F7" s="38"/>
      <c r="G7" s="41"/>
      <c r="H7" s="41"/>
      <c r="I7" s="41"/>
      <c r="K7" s="41"/>
      <c r="L7" s="41"/>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39" customFormat="1" ht="38.25" customHeight="1" x14ac:dyDescent="0.25">
      <c r="A8" s="42" t="s">
        <v>62</v>
      </c>
      <c r="B8" s="41"/>
      <c r="C8" s="40"/>
      <c r="D8" s="40"/>
      <c r="E8"/>
      <c r="F8" s="38"/>
      <c r="G8" s="42" t="s">
        <v>63</v>
      </c>
      <c r="H8" s="41"/>
      <c r="I8" s="41"/>
      <c r="K8" s="41"/>
      <c r="L8" s="41"/>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39" customFormat="1" ht="22.5" customHeight="1" x14ac:dyDescent="0.25">
      <c r="A9" s="43" t="s">
        <v>64</v>
      </c>
      <c r="B9" s="44"/>
      <c r="C9" s="40"/>
      <c r="D9" s="40"/>
      <c r="E9"/>
      <c r="F9" s="38"/>
      <c r="G9" s="42" t="s">
        <v>64</v>
      </c>
      <c r="H9" s="41"/>
      <c r="I9" s="41"/>
      <c r="K9" s="41"/>
      <c r="L9" s="41"/>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x14ac:dyDescent="0.25">
      <c r="A10" s="101" t="s">
        <v>65</v>
      </c>
      <c r="B10" s="101"/>
      <c r="C10" s="101"/>
      <c r="D10" s="101"/>
      <c r="E10" s="101"/>
      <c r="F10" s="101"/>
      <c r="G10" s="101"/>
      <c r="H10" s="101"/>
      <c r="I10" s="3"/>
    </row>
    <row r="11" spans="1:256" x14ac:dyDescent="0.25">
      <c r="A11" s="102" t="s">
        <v>66</v>
      </c>
      <c r="B11" s="102"/>
      <c r="C11" s="102"/>
      <c r="D11" s="102"/>
      <c r="E11" s="102"/>
      <c r="F11" s="102"/>
      <c r="G11" s="102"/>
      <c r="H11" s="102"/>
      <c r="I11" s="3"/>
    </row>
    <row r="12" spans="1:256" ht="5.25" customHeight="1" x14ac:dyDescent="0.25">
      <c r="A12" s="1"/>
      <c r="B12" s="1"/>
      <c r="C12" s="1"/>
      <c r="D12" s="1"/>
      <c r="E12" s="4"/>
      <c r="F12" s="1"/>
      <c r="G12" s="1"/>
      <c r="H12" s="1"/>
      <c r="I12" s="1"/>
    </row>
    <row r="13" spans="1:256" ht="66" customHeight="1" x14ac:dyDescent="0.25">
      <c r="A13" s="103" t="s">
        <v>2</v>
      </c>
      <c r="B13" s="103"/>
      <c r="C13" s="103"/>
      <c r="D13" s="103"/>
      <c r="E13" s="103"/>
      <c r="F13" s="103"/>
      <c r="G13" s="103"/>
      <c r="H13" s="103"/>
      <c r="I13" s="103"/>
    </row>
    <row r="14" spans="1:256" ht="14.25" customHeight="1" x14ac:dyDescent="0.25">
      <c r="A14" s="5"/>
      <c r="D14" s="6"/>
      <c r="E14" s="7" t="s">
        <v>3</v>
      </c>
    </row>
    <row r="15" spans="1:256" ht="105" customHeight="1" x14ac:dyDescent="0.25">
      <c r="A15" s="8" t="s">
        <v>4</v>
      </c>
      <c r="B15" s="104" t="s">
        <v>5</v>
      </c>
      <c r="C15" s="105"/>
      <c r="D15" s="104" t="s">
        <v>6</v>
      </c>
      <c r="E15" s="106"/>
      <c r="F15" s="106"/>
      <c r="G15" s="105"/>
      <c r="H15" s="9" t="s">
        <v>7</v>
      </c>
      <c r="I15" s="8" t="s">
        <v>8</v>
      </c>
    </row>
    <row r="16" spans="1:256" x14ac:dyDescent="0.25">
      <c r="A16" s="10" t="s">
        <v>9</v>
      </c>
      <c r="B16" s="90">
        <v>2</v>
      </c>
      <c r="C16" s="91"/>
      <c r="D16" s="90">
        <v>3</v>
      </c>
      <c r="E16" s="92"/>
      <c r="F16" s="92"/>
      <c r="G16" s="91"/>
      <c r="H16" s="11">
        <v>4</v>
      </c>
      <c r="I16" s="11">
        <v>5</v>
      </c>
    </row>
    <row r="17" spans="1:10" ht="180" customHeight="1" x14ac:dyDescent="0.25">
      <c r="A17" s="93" t="s">
        <v>9</v>
      </c>
      <c r="B17" s="70" t="s">
        <v>10</v>
      </c>
      <c r="C17" s="71"/>
      <c r="D17" s="72" t="s">
        <v>11</v>
      </c>
      <c r="E17" s="73"/>
      <c r="F17" s="73"/>
      <c r="G17" s="74"/>
      <c r="H17" s="88" t="s">
        <v>12</v>
      </c>
      <c r="I17" s="86">
        <f>(0.13028497 *(0.018/0.2))  * 1 * 4.37 * 0.7 * 0.85*1000000</f>
        <v>30488.44182709499</v>
      </c>
      <c r="J17" s="12"/>
    </row>
    <row r="18" spans="1:10" ht="40.15" customHeight="1" x14ac:dyDescent="0.25">
      <c r="A18" s="94"/>
      <c r="B18" s="95"/>
      <c r="C18" s="96"/>
      <c r="D18" s="97"/>
      <c r="E18" s="98"/>
      <c r="F18" s="98"/>
      <c r="G18" s="99"/>
      <c r="H18" s="89"/>
      <c r="I18" s="87"/>
    </row>
    <row r="19" spans="1:10" ht="14.45" customHeight="1" x14ac:dyDescent="0.25">
      <c r="A19" s="13" t="s">
        <v>13</v>
      </c>
      <c r="B19" s="75" t="s">
        <v>14</v>
      </c>
      <c r="C19" s="76"/>
      <c r="D19" s="75"/>
      <c r="E19" s="77"/>
      <c r="F19" s="77"/>
      <c r="G19" s="76"/>
      <c r="H19" s="14"/>
      <c r="I19" s="15"/>
    </row>
    <row r="20" spans="1:10" ht="35.450000000000003" customHeight="1" x14ac:dyDescent="0.25">
      <c r="A20" s="16" t="s">
        <v>13</v>
      </c>
      <c r="B20" s="60" t="s">
        <v>15</v>
      </c>
      <c r="C20" s="61"/>
      <c r="D20" s="60" t="s">
        <v>16</v>
      </c>
      <c r="E20" s="63"/>
      <c r="F20" s="63"/>
      <c r="G20" s="61"/>
      <c r="H20" s="17"/>
      <c r="I20" s="18"/>
    </row>
    <row r="21" spans="1:10" ht="47.45" customHeight="1" x14ac:dyDescent="0.25">
      <c r="A21" s="16" t="s">
        <v>13</v>
      </c>
      <c r="B21" s="60"/>
      <c r="C21" s="61"/>
      <c r="D21" s="62" t="s">
        <v>17</v>
      </c>
      <c r="E21" s="63"/>
      <c r="F21" s="63"/>
      <c r="G21" s="61"/>
      <c r="H21" s="17"/>
      <c r="I21" s="18"/>
    </row>
    <row r="22" spans="1:10" ht="39" customHeight="1" x14ac:dyDescent="0.25">
      <c r="A22" s="16" t="s">
        <v>13</v>
      </c>
      <c r="B22" s="60"/>
      <c r="C22" s="61"/>
      <c r="D22" s="62" t="s">
        <v>18</v>
      </c>
      <c r="E22" s="63"/>
      <c r="F22" s="63"/>
      <c r="G22" s="61"/>
      <c r="H22" s="17"/>
      <c r="I22" s="18"/>
    </row>
    <row r="23" spans="1:10" ht="38.450000000000003" customHeight="1" x14ac:dyDescent="0.25">
      <c r="A23" s="19" t="s">
        <v>13</v>
      </c>
      <c r="B23" s="83" t="s">
        <v>19</v>
      </c>
      <c r="C23" s="65"/>
      <c r="D23" s="64"/>
      <c r="E23" s="66"/>
      <c r="F23" s="66"/>
      <c r="G23" s="65"/>
      <c r="H23" s="20" t="s">
        <v>20</v>
      </c>
      <c r="I23" s="21"/>
    </row>
    <row r="24" spans="1:10" ht="148.15" customHeight="1" x14ac:dyDescent="0.25">
      <c r="A24" s="22" t="s">
        <v>21</v>
      </c>
      <c r="B24" s="70" t="s">
        <v>22</v>
      </c>
      <c r="C24" s="71"/>
      <c r="D24" s="72" t="s">
        <v>23</v>
      </c>
      <c r="E24" s="84"/>
      <c r="F24" s="84"/>
      <c r="G24" s="85"/>
      <c r="H24" s="23" t="s">
        <v>24</v>
      </c>
      <c r="I24" s="24">
        <f>(7763+42*250)*2*0.6*4.37*1.1*1.4*0.825</f>
        <v>121677.274026</v>
      </c>
      <c r="J24" s="25"/>
    </row>
    <row r="25" spans="1:10" x14ac:dyDescent="0.25">
      <c r="A25" s="13" t="s">
        <v>13</v>
      </c>
      <c r="B25" s="75" t="s">
        <v>14</v>
      </c>
      <c r="C25" s="76"/>
      <c r="D25" s="75"/>
      <c r="E25" s="77"/>
      <c r="F25" s="77"/>
      <c r="G25" s="76"/>
      <c r="H25" s="14"/>
      <c r="I25" s="15"/>
    </row>
    <row r="26" spans="1:10" ht="30" customHeight="1" x14ac:dyDescent="0.25">
      <c r="A26" s="16" t="s">
        <v>13</v>
      </c>
      <c r="B26" s="60" t="s">
        <v>25</v>
      </c>
      <c r="C26" s="61"/>
      <c r="D26" s="60" t="s">
        <v>26</v>
      </c>
      <c r="E26" s="63"/>
      <c r="F26" s="63"/>
      <c r="G26" s="61"/>
      <c r="H26" s="17"/>
      <c r="I26" s="18"/>
    </row>
    <row r="27" spans="1:10" ht="52.9" customHeight="1" x14ac:dyDescent="0.25">
      <c r="A27" s="16" t="s">
        <v>13</v>
      </c>
      <c r="B27" s="60"/>
      <c r="C27" s="61"/>
      <c r="D27" s="62" t="s">
        <v>17</v>
      </c>
      <c r="E27" s="63"/>
      <c r="F27" s="63"/>
      <c r="G27" s="61"/>
      <c r="H27" s="17"/>
      <c r="I27" s="18"/>
    </row>
    <row r="28" spans="1:10" ht="33" customHeight="1" x14ac:dyDescent="0.25">
      <c r="A28" s="16" t="s">
        <v>13</v>
      </c>
      <c r="B28" s="60"/>
      <c r="C28" s="61"/>
      <c r="D28" s="62" t="s">
        <v>27</v>
      </c>
      <c r="E28" s="63"/>
      <c r="F28" s="63"/>
      <c r="G28" s="61"/>
      <c r="H28" s="17"/>
      <c r="I28" s="18"/>
    </row>
    <row r="29" spans="1:10" ht="38.450000000000003" customHeight="1" x14ac:dyDescent="0.25">
      <c r="A29" s="16" t="s">
        <v>13</v>
      </c>
      <c r="B29" s="78"/>
      <c r="C29" s="79"/>
      <c r="D29" s="80" t="s">
        <v>28</v>
      </c>
      <c r="E29" s="81"/>
      <c r="F29" s="81"/>
      <c r="G29" s="82"/>
      <c r="H29" s="17"/>
      <c r="I29" s="18"/>
    </row>
    <row r="30" spans="1:10" ht="66" customHeight="1" x14ac:dyDescent="0.25">
      <c r="A30" s="19" t="s">
        <v>13</v>
      </c>
      <c r="B30" s="64" t="s">
        <v>19</v>
      </c>
      <c r="C30" s="65"/>
      <c r="D30" s="64"/>
      <c r="E30" s="66"/>
      <c r="F30" s="66"/>
      <c r="G30" s="65"/>
      <c r="H30" s="20" t="s">
        <v>29</v>
      </c>
      <c r="I30" s="21"/>
    </row>
    <row r="31" spans="1:10" ht="139.5" customHeight="1" x14ac:dyDescent="0.25">
      <c r="A31" s="22" t="s">
        <v>30</v>
      </c>
      <c r="B31" s="70" t="s">
        <v>31</v>
      </c>
      <c r="C31" s="71"/>
      <c r="D31" s="72" t="s">
        <v>32</v>
      </c>
      <c r="E31" s="73"/>
      <c r="F31" s="73"/>
      <c r="G31" s="74"/>
      <c r="H31" s="23" t="s">
        <v>33</v>
      </c>
      <c r="I31" s="24">
        <f>(0+ 800 * 1) * 2 * 0.5 * 4.37</f>
        <v>3496</v>
      </c>
    </row>
    <row r="32" spans="1:10" x14ac:dyDescent="0.25">
      <c r="A32" s="13" t="s">
        <v>13</v>
      </c>
      <c r="B32" s="75" t="s">
        <v>14</v>
      </c>
      <c r="C32" s="76"/>
      <c r="D32" s="75"/>
      <c r="E32" s="77"/>
      <c r="F32" s="77"/>
      <c r="G32" s="76"/>
      <c r="H32" s="14"/>
      <c r="I32" s="15"/>
    </row>
    <row r="33" spans="1:256" ht="32.450000000000003" customHeight="1" x14ac:dyDescent="0.25">
      <c r="A33" s="16" t="s">
        <v>13</v>
      </c>
      <c r="B33" s="60" t="s">
        <v>15</v>
      </c>
      <c r="C33" s="61"/>
      <c r="D33" s="62" t="s">
        <v>34</v>
      </c>
      <c r="E33" s="63"/>
      <c r="F33" s="63"/>
      <c r="G33" s="61"/>
      <c r="H33" s="17"/>
      <c r="I33" s="18"/>
    </row>
    <row r="34" spans="1:256" ht="46.9" customHeight="1" x14ac:dyDescent="0.25">
      <c r="A34" s="16" t="s">
        <v>13</v>
      </c>
      <c r="B34" s="60"/>
      <c r="C34" s="61"/>
      <c r="D34" s="62" t="s">
        <v>17</v>
      </c>
      <c r="E34" s="63"/>
      <c r="F34" s="63"/>
      <c r="G34" s="61"/>
      <c r="H34" s="17"/>
      <c r="I34" s="18"/>
    </row>
    <row r="35" spans="1:256" ht="39.75" customHeight="1" x14ac:dyDescent="0.25">
      <c r="A35" s="19" t="s">
        <v>13</v>
      </c>
      <c r="B35" s="64" t="s">
        <v>19</v>
      </c>
      <c r="C35" s="65"/>
      <c r="D35" s="64"/>
      <c r="E35" s="66"/>
      <c r="F35" s="66"/>
      <c r="G35" s="65"/>
      <c r="H35" s="20" t="s">
        <v>35</v>
      </c>
      <c r="I35" s="21"/>
    </row>
    <row r="36" spans="1:256" ht="18" customHeight="1" x14ac:dyDescent="0.25">
      <c r="A36" s="26" t="s">
        <v>36</v>
      </c>
      <c r="B36" s="67" t="s">
        <v>37</v>
      </c>
      <c r="C36" s="68"/>
      <c r="D36" s="67"/>
      <c r="E36" s="69"/>
      <c r="F36" s="69"/>
      <c r="G36" s="68"/>
      <c r="H36" s="27"/>
      <c r="I36" s="28">
        <f>ROUND(SUM(I17:I35),2)</f>
        <v>155661.72</v>
      </c>
      <c r="J36" s="29"/>
    </row>
    <row r="37" spans="1:256" ht="35.25" customHeight="1" x14ac:dyDescent="0.25">
      <c r="A37" s="30" t="s">
        <v>38</v>
      </c>
      <c r="B37" s="48" t="s">
        <v>39</v>
      </c>
      <c r="C37" s="49"/>
      <c r="D37" s="48"/>
      <c r="E37" s="50"/>
      <c r="F37" s="50"/>
      <c r="G37" s="49"/>
      <c r="H37" s="31" t="s">
        <v>40</v>
      </c>
      <c r="I37" s="32">
        <f>I36*0.1</f>
        <v>15566.172</v>
      </c>
    </row>
    <row r="38" spans="1:256" ht="52.5" customHeight="1" x14ac:dyDescent="0.25">
      <c r="A38" s="30" t="s">
        <v>41</v>
      </c>
      <c r="B38" s="54" t="s">
        <v>42</v>
      </c>
      <c r="C38" s="55"/>
      <c r="D38" s="56"/>
      <c r="E38" s="57"/>
      <c r="F38" s="57"/>
      <c r="G38" s="58"/>
      <c r="H38" s="31"/>
      <c r="I38" s="33">
        <v>9800</v>
      </c>
    </row>
    <row r="39" spans="1:256" ht="49.5" customHeight="1" x14ac:dyDescent="0.25">
      <c r="A39" s="30" t="s">
        <v>43</v>
      </c>
      <c r="B39" s="59" t="s">
        <v>44</v>
      </c>
      <c r="C39" s="49"/>
      <c r="D39" s="48"/>
      <c r="E39" s="50"/>
      <c r="F39" s="50"/>
      <c r="G39" s="49"/>
      <c r="H39" s="34"/>
      <c r="I39" s="32">
        <v>41417</v>
      </c>
    </row>
    <row r="40" spans="1:256" ht="24.75" customHeight="1" x14ac:dyDescent="0.25">
      <c r="A40" s="30" t="s">
        <v>45</v>
      </c>
      <c r="B40" s="48" t="s">
        <v>46</v>
      </c>
      <c r="C40" s="49"/>
      <c r="D40" s="48"/>
      <c r="E40" s="50"/>
      <c r="F40" s="50"/>
      <c r="G40" s="49"/>
      <c r="H40" s="34" t="s">
        <v>47</v>
      </c>
      <c r="I40" s="32">
        <f>ROUND(SUM(I36:I39),2)</f>
        <v>222444.89</v>
      </c>
      <c r="J40" s="29"/>
    </row>
    <row r="41" spans="1:256" x14ac:dyDescent="0.25">
      <c r="A41" s="30" t="s">
        <v>48</v>
      </c>
      <c r="B41" s="48" t="s">
        <v>49</v>
      </c>
      <c r="C41" s="49"/>
      <c r="D41" s="48"/>
      <c r="E41" s="50"/>
      <c r="F41" s="50"/>
      <c r="G41" s="49"/>
      <c r="H41" s="34" t="s">
        <v>50</v>
      </c>
      <c r="I41" s="32">
        <f>I40*0.2</f>
        <v>44488.978000000003</v>
      </c>
    </row>
    <row r="42" spans="1:256" x14ac:dyDescent="0.25">
      <c r="A42" s="30" t="s">
        <v>51</v>
      </c>
      <c r="B42" s="51" t="s">
        <v>52</v>
      </c>
      <c r="C42" s="52"/>
      <c r="D42" s="51"/>
      <c r="E42" s="53"/>
      <c r="F42" s="53"/>
      <c r="G42" s="52"/>
      <c r="H42" s="35" t="s">
        <v>53</v>
      </c>
      <c r="I42" s="36">
        <f>ROUND(I40+I41,2)</f>
        <v>266933.87</v>
      </c>
    </row>
    <row r="43" spans="1:256" x14ac:dyDescent="0.25">
      <c r="A43" s="37"/>
      <c r="B43" s="37"/>
      <c r="C43" s="37"/>
      <c r="D43" s="37"/>
      <c r="E43" s="37"/>
      <c r="F43" s="37"/>
      <c r="G43" s="37"/>
      <c r="H43" s="37"/>
      <c r="I43" s="37"/>
    </row>
    <row r="44" spans="1:256" s="45" customFormat="1" ht="24.95" customHeight="1" x14ac:dyDescent="0.25">
      <c r="A44" s="41" t="s">
        <v>54</v>
      </c>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c r="DJ44" s="41"/>
      <c r="DK44" s="41"/>
      <c r="DL44" s="41"/>
      <c r="DM44" s="41"/>
      <c r="DN44" s="41"/>
      <c r="DO44" s="41"/>
      <c r="DP44" s="41"/>
      <c r="DQ44" s="41"/>
      <c r="DR44" s="41"/>
      <c r="DS44" s="41"/>
      <c r="DT44" s="41"/>
      <c r="DU44" s="41"/>
      <c r="DV44" s="41"/>
      <c r="DW44" s="41"/>
      <c r="DX44" s="41"/>
      <c r="DY44" s="41"/>
      <c r="DZ44" s="41"/>
      <c r="EA44" s="41"/>
      <c r="EB44" s="41"/>
      <c r="EC44" s="41"/>
      <c r="ED44" s="41"/>
      <c r="EE44" s="41"/>
      <c r="EF44" s="41"/>
      <c r="EG44" s="41"/>
      <c r="EH44" s="41"/>
      <c r="EI44" s="41"/>
      <c r="EJ44" s="41"/>
      <c r="EK44" s="41"/>
      <c r="EL44" s="41"/>
      <c r="EM44" s="41"/>
      <c r="EN44" s="41"/>
      <c r="EO44" s="41"/>
      <c r="EP44" s="41"/>
      <c r="EQ44" s="41"/>
      <c r="ER44" s="41"/>
      <c r="ES44" s="41"/>
      <c r="ET44" s="41"/>
      <c r="EU44" s="41"/>
      <c r="EV44" s="41"/>
      <c r="EW44" s="41"/>
      <c r="EX44" s="41"/>
      <c r="EY44" s="41"/>
      <c r="EZ44" s="41"/>
      <c r="FA44" s="41"/>
      <c r="FB44" s="41"/>
      <c r="FC44" s="41"/>
      <c r="FD44" s="41"/>
      <c r="FE44" s="41"/>
      <c r="FF44" s="41"/>
      <c r="FG44" s="41"/>
      <c r="FH44" s="41"/>
      <c r="FI44" s="41"/>
      <c r="FJ44" s="41"/>
      <c r="FK44" s="41"/>
      <c r="FL44" s="41"/>
      <c r="FM44" s="41"/>
      <c r="FN44" s="41"/>
      <c r="FO44" s="41"/>
      <c r="FP44" s="41"/>
      <c r="FQ44" s="41"/>
      <c r="FR44" s="41"/>
      <c r="FS44" s="41"/>
      <c r="FT44" s="41"/>
      <c r="FU44" s="41"/>
      <c r="FV44" s="41"/>
      <c r="FW44" s="41"/>
      <c r="FX44" s="41"/>
      <c r="FY44" s="41"/>
      <c r="FZ44" s="41"/>
      <c r="GA44" s="41"/>
      <c r="GB44" s="41"/>
      <c r="GC44" s="41"/>
      <c r="GD44" s="41"/>
      <c r="GE44" s="41"/>
      <c r="GF44" s="41"/>
      <c r="GG44" s="41"/>
      <c r="GH44" s="41"/>
      <c r="GI44" s="41"/>
      <c r="GJ44" s="41"/>
      <c r="GK44" s="41"/>
      <c r="GL44" s="41"/>
      <c r="GM44" s="41"/>
      <c r="GN44" s="41"/>
      <c r="GO44" s="41"/>
      <c r="GP44" s="41"/>
      <c r="GQ44" s="41"/>
      <c r="GR44" s="41"/>
      <c r="GS44" s="41"/>
      <c r="GT44" s="41"/>
      <c r="GU44" s="41"/>
      <c r="GV44" s="41"/>
      <c r="GW44" s="41"/>
      <c r="GX44" s="41"/>
      <c r="GY44" s="41"/>
      <c r="GZ44" s="41"/>
      <c r="HA44" s="41"/>
      <c r="HB44" s="41"/>
      <c r="HC44" s="41"/>
      <c r="HD44" s="41"/>
      <c r="HE44" s="41"/>
      <c r="HF44" s="41"/>
      <c r="HG44" s="41"/>
      <c r="HH44" s="41"/>
      <c r="HI44" s="41"/>
      <c r="HJ44" s="41"/>
      <c r="HK44" s="41"/>
      <c r="HL44" s="41"/>
      <c r="HM44" s="41"/>
      <c r="HN44" s="41"/>
      <c r="HO44" s="41"/>
      <c r="HP44" s="41"/>
      <c r="HQ44" s="41"/>
      <c r="HR44" s="41"/>
      <c r="HS44" s="41"/>
      <c r="HT44" s="41"/>
      <c r="HU44" s="41"/>
      <c r="HV44" s="41"/>
      <c r="HW44" s="41"/>
      <c r="HX44" s="41"/>
      <c r="HY44" s="41"/>
      <c r="HZ44" s="41"/>
      <c r="IA44" s="41"/>
      <c r="IB44" s="41"/>
      <c r="IC44" s="41"/>
      <c r="ID44" s="41"/>
      <c r="IE44" s="41"/>
      <c r="IF44" s="41"/>
      <c r="IG44" s="41"/>
      <c r="IH44" s="41"/>
      <c r="II44" s="41"/>
      <c r="IJ44" s="41"/>
      <c r="IK44" s="41"/>
      <c r="IL44" s="41"/>
      <c r="IM44" s="41"/>
      <c r="IN44" s="41"/>
      <c r="IO44" s="41"/>
      <c r="IP44" s="41"/>
      <c r="IQ44" s="41"/>
      <c r="IR44" s="41"/>
      <c r="IS44" s="41"/>
      <c r="IT44" s="41"/>
      <c r="IU44" s="41"/>
      <c r="IV44" s="41"/>
    </row>
    <row r="45" spans="1:256" s="38" customFormat="1" ht="15.75" x14ac:dyDescent="0.25">
      <c r="A45" s="41" t="s">
        <v>67</v>
      </c>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c r="DJ45" s="41"/>
      <c r="DK45" s="41"/>
      <c r="DL45" s="41"/>
      <c r="DM45" s="41"/>
      <c r="DN45" s="41"/>
      <c r="DO45" s="41"/>
      <c r="DP45" s="41"/>
      <c r="DQ45" s="41"/>
      <c r="DR45" s="41"/>
      <c r="DS45" s="41"/>
      <c r="DT45" s="41"/>
      <c r="DU45" s="41"/>
      <c r="DV45" s="41"/>
      <c r="DW45" s="41"/>
      <c r="DX45" s="41"/>
      <c r="DY45" s="41"/>
      <c r="DZ45" s="41"/>
      <c r="EA45" s="41"/>
      <c r="EB45" s="41"/>
      <c r="EC45" s="41"/>
      <c r="ED45" s="41"/>
      <c r="EE45" s="41"/>
      <c r="EF45" s="41"/>
      <c r="EG45" s="41"/>
      <c r="EH45" s="41"/>
      <c r="EI45" s="41"/>
      <c r="EJ45" s="41"/>
      <c r="EK45" s="41"/>
      <c r="EL45" s="41"/>
      <c r="EM45" s="41"/>
      <c r="EN45" s="41"/>
      <c r="EO45" s="41"/>
      <c r="EP45" s="41"/>
      <c r="EQ45" s="41"/>
      <c r="ER45" s="41"/>
      <c r="ES45" s="41"/>
      <c r="ET45" s="41"/>
      <c r="EU45" s="41"/>
      <c r="EV45" s="41"/>
      <c r="EW45" s="41"/>
      <c r="EX45" s="41"/>
      <c r="EY45" s="41"/>
      <c r="EZ45" s="41"/>
      <c r="FA45" s="41"/>
      <c r="FB45" s="41"/>
      <c r="FC45" s="41"/>
      <c r="FD45" s="41"/>
      <c r="FE45" s="41"/>
      <c r="FF45" s="41"/>
      <c r="FG45" s="41"/>
      <c r="FH45" s="41"/>
      <c r="FI45" s="41"/>
      <c r="FJ45" s="41"/>
      <c r="FK45" s="41"/>
      <c r="FL45" s="41"/>
      <c r="FM45" s="41"/>
      <c r="FN45" s="41"/>
      <c r="FO45" s="41"/>
      <c r="FP45" s="41"/>
      <c r="FQ45" s="41"/>
      <c r="FR45" s="41"/>
      <c r="FS45" s="41"/>
      <c r="FT45" s="41"/>
      <c r="FU45" s="41"/>
      <c r="FV45" s="41"/>
      <c r="FW45" s="41"/>
      <c r="FX45" s="41"/>
      <c r="FY45" s="41"/>
      <c r="FZ45" s="41"/>
      <c r="GA45" s="41"/>
      <c r="GB45" s="41"/>
      <c r="GC45" s="41"/>
      <c r="GD45" s="41"/>
      <c r="GE45" s="41"/>
      <c r="GF45" s="41"/>
      <c r="GG45" s="41"/>
      <c r="GH45" s="41"/>
      <c r="GI45" s="41"/>
      <c r="GJ45" s="41"/>
      <c r="GK45" s="41"/>
      <c r="GL45" s="41"/>
      <c r="GM45" s="41"/>
      <c r="GN45" s="41"/>
      <c r="GO45" s="41"/>
      <c r="GP45" s="41"/>
      <c r="GQ45" s="41"/>
      <c r="GR45" s="41"/>
      <c r="GS45" s="41"/>
      <c r="GT45" s="41"/>
      <c r="GU45" s="41"/>
      <c r="GV45" s="41"/>
      <c r="GW45" s="41"/>
      <c r="GX45" s="41"/>
      <c r="GY45" s="41"/>
      <c r="GZ45" s="41"/>
      <c r="HA45" s="41"/>
      <c r="HB45" s="41"/>
      <c r="HC45" s="41"/>
      <c r="HD45" s="41"/>
      <c r="HE45" s="41"/>
      <c r="HF45" s="41"/>
      <c r="HG45" s="41"/>
      <c r="HH45" s="41"/>
      <c r="HI45" s="41"/>
      <c r="HJ45" s="41"/>
      <c r="HK45" s="41"/>
      <c r="HL45" s="41"/>
      <c r="HM45" s="41"/>
      <c r="HN45" s="41"/>
      <c r="HO45" s="41"/>
      <c r="HP45" s="41"/>
      <c r="HQ45" s="41"/>
      <c r="HR45" s="41"/>
      <c r="HS45" s="41"/>
      <c r="HT45" s="41"/>
      <c r="HU45" s="41"/>
      <c r="HV45" s="41"/>
      <c r="HW45" s="41"/>
      <c r="HX45" s="41"/>
      <c r="HY45" s="41"/>
      <c r="HZ45" s="41"/>
      <c r="IA45" s="41"/>
      <c r="IB45" s="41"/>
      <c r="IC45" s="41"/>
      <c r="ID45" s="41"/>
      <c r="IE45" s="41"/>
      <c r="IF45" s="41"/>
      <c r="IG45" s="41"/>
      <c r="IH45" s="41"/>
      <c r="II45" s="41"/>
      <c r="IJ45" s="41"/>
      <c r="IK45" s="41"/>
      <c r="IL45" s="41"/>
      <c r="IM45" s="41"/>
      <c r="IN45" s="41"/>
      <c r="IO45" s="41"/>
      <c r="IP45" s="41"/>
      <c r="IQ45" s="41"/>
      <c r="IR45" s="41"/>
      <c r="IS45" s="41"/>
      <c r="IT45" s="41"/>
      <c r="IU45" s="41"/>
      <c r="IV45" s="41"/>
    </row>
    <row r="46" spans="1:256" s="37" customFormat="1" ht="12.75" customHeight="1" x14ac:dyDescent="0.25">
      <c r="A46" s="41" t="s">
        <v>68</v>
      </c>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c r="BG46" s="41"/>
      <c r="BH46" s="41"/>
      <c r="BI46" s="41"/>
      <c r="BJ46" s="41"/>
      <c r="BK46" s="41"/>
      <c r="BL46" s="41"/>
      <c r="BM46" s="41"/>
      <c r="BN46" s="41"/>
      <c r="BO46" s="41"/>
      <c r="BP46" s="41"/>
      <c r="BQ46" s="41"/>
      <c r="BR46" s="41"/>
      <c r="BS46" s="41"/>
      <c r="BT46" s="41"/>
      <c r="BU46" s="41"/>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c r="CV46" s="41"/>
      <c r="CW46" s="41"/>
      <c r="CX46" s="41"/>
      <c r="CY46" s="41"/>
      <c r="CZ46" s="41"/>
      <c r="DA46" s="41"/>
      <c r="DB46" s="41"/>
      <c r="DC46" s="41"/>
      <c r="DD46" s="41"/>
      <c r="DE46" s="41"/>
      <c r="DF46" s="41"/>
      <c r="DG46" s="41"/>
      <c r="DH46" s="41"/>
      <c r="DI46" s="41"/>
      <c r="DJ46" s="41"/>
      <c r="DK46" s="41"/>
      <c r="DL46" s="41"/>
      <c r="DM46" s="41"/>
      <c r="DN46" s="41"/>
      <c r="DO46" s="41"/>
      <c r="DP46" s="41"/>
      <c r="DQ46" s="41"/>
      <c r="DR46" s="41"/>
      <c r="DS46" s="41"/>
      <c r="DT46" s="41"/>
      <c r="DU46" s="41"/>
      <c r="DV46" s="41"/>
      <c r="DW46" s="41"/>
      <c r="DX46" s="41"/>
      <c r="DY46" s="41"/>
      <c r="DZ46" s="41"/>
      <c r="EA46" s="41"/>
      <c r="EB46" s="41"/>
      <c r="EC46" s="41"/>
      <c r="ED46" s="41"/>
      <c r="EE46" s="41"/>
      <c r="EF46" s="41"/>
      <c r="EG46" s="41"/>
      <c r="EH46" s="41"/>
      <c r="EI46" s="41"/>
      <c r="EJ46" s="41"/>
      <c r="EK46" s="41"/>
      <c r="EL46" s="41"/>
      <c r="EM46" s="41"/>
      <c r="EN46" s="41"/>
      <c r="EO46" s="41"/>
      <c r="EP46" s="41"/>
      <c r="EQ46" s="41"/>
      <c r="ER46" s="41"/>
      <c r="ES46" s="41"/>
      <c r="ET46" s="41"/>
      <c r="EU46" s="41"/>
      <c r="EV46" s="41"/>
      <c r="EW46" s="41"/>
      <c r="EX46" s="41"/>
      <c r="EY46" s="41"/>
      <c r="EZ46" s="41"/>
      <c r="FA46" s="41"/>
      <c r="FB46" s="41"/>
      <c r="FC46" s="41"/>
      <c r="FD46" s="41"/>
      <c r="FE46" s="41"/>
      <c r="FF46" s="41"/>
      <c r="FG46" s="41"/>
      <c r="FH46" s="41"/>
      <c r="FI46" s="41"/>
      <c r="FJ46" s="41"/>
      <c r="FK46" s="41"/>
      <c r="FL46" s="41"/>
      <c r="FM46" s="41"/>
      <c r="FN46" s="41"/>
      <c r="FO46" s="41"/>
      <c r="FP46" s="41"/>
      <c r="FQ46" s="41"/>
      <c r="FR46" s="41"/>
      <c r="FS46" s="41"/>
      <c r="FT46" s="41"/>
      <c r="FU46" s="41"/>
      <c r="FV46" s="41"/>
      <c r="FW46" s="41"/>
      <c r="FX46" s="41"/>
      <c r="FY46" s="41"/>
      <c r="FZ46" s="41"/>
      <c r="GA46" s="41"/>
      <c r="GB46" s="41"/>
      <c r="GC46" s="41"/>
      <c r="GD46" s="41"/>
      <c r="GE46" s="41"/>
      <c r="GF46" s="41"/>
      <c r="GG46" s="41"/>
      <c r="GH46" s="41"/>
      <c r="GI46" s="41"/>
      <c r="GJ46" s="41"/>
      <c r="GK46" s="41"/>
      <c r="GL46" s="41"/>
      <c r="GM46" s="41"/>
      <c r="GN46" s="41"/>
      <c r="GO46" s="41"/>
      <c r="GP46" s="41"/>
      <c r="GQ46" s="41"/>
      <c r="GR46" s="41"/>
      <c r="GS46" s="41"/>
      <c r="GT46" s="41"/>
      <c r="GU46" s="41"/>
      <c r="GV46" s="41"/>
      <c r="GW46" s="41"/>
      <c r="GX46" s="41"/>
      <c r="GY46" s="41"/>
      <c r="GZ46" s="41"/>
      <c r="HA46" s="41"/>
      <c r="HB46" s="41"/>
      <c r="HC46" s="41"/>
      <c r="HD46" s="41"/>
      <c r="HE46" s="41"/>
      <c r="HF46" s="41"/>
      <c r="HG46" s="41"/>
      <c r="HH46" s="41"/>
      <c r="HI46" s="41"/>
      <c r="HJ46" s="41"/>
      <c r="HK46" s="41"/>
      <c r="HL46" s="41"/>
      <c r="HM46" s="41"/>
      <c r="HN46" s="41"/>
      <c r="HO46" s="41"/>
      <c r="HP46" s="41"/>
      <c r="HQ46" s="41"/>
      <c r="HR46" s="41"/>
      <c r="HS46" s="41"/>
      <c r="HT46" s="41"/>
      <c r="HU46" s="41"/>
      <c r="HV46" s="41"/>
      <c r="HW46" s="41"/>
      <c r="HX46" s="41"/>
      <c r="HY46" s="41"/>
      <c r="HZ46" s="41"/>
      <c r="IA46" s="41"/>
      <c r="IB46" s="41"/>
      <c r="IC46" s="41"/>
      <c r="ID46" s="41"/>
      <c r="IE46" s="41"/>
      <c r="IF46" s="41"/>
      <c r="IG46" s="41"/>
      <c r="IH46" s="41"/>
      <c r="II46" s="41"/>
      <c r="IJ46" s="41"/>
      <c r="IK46" s="41"/>
      <c r="IL46" s="41"/>
      <c r="IM46" s="41"/>
      <c r="IN46" s="41"/>
      <c r="IO46" s="41"/>
      <c r="IP46" s="41"/>
      <c r="IQ46" s="41"/>
      <c r="IR46" s="41"/>
      <c r="IS46" s="41"/>
      <c r="IT46" s="41"/>
      <c r="IU46" s="41"/>
      <c r="IV46" s="41"/>
    </row>
    <row r="47" spans="1:256" s="46" customFormat="1" ht="12.75" customHeight="1" x14ac:dyDescent="0.25">
      <c r="A47" s="42" t="s">
        <v>55</v>
      </c>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c r="BG47" s="41"/>
      <c r="BH47" s="41"/>
      <c r="BI47" s="41"/>
      <c r="BJ47" s="41"/>
      <c r="BK47" s="41"/>
      <c r="BL47" s="41"/>
      <c r="BM47" s="41"/>
      <c r="BN47" s="41"/>
      <c r="BO47" s="41"/>
      <c r="BP47" s="41"/>
      <c r="BQ47" s="41"/>
      <c r="BR47" s="41"/>
      <c r="BS47" s="41"/>
      <c r="BT47" s="41"/>
      <c r="BU47" s="41"/>
      <c r="BV47" s="41"/>
      <c r="BW47" s="41"/>
      <c r="BX47" s="41"/>
      <c r="BY47" s="41"/>
      <c r="BZ47" s="41"/>
      <c r="CA47" s="41"/>
      <c r="CB47" s="41"/>
      <c r="CC47" s="41"/>
      <c r="CD47" s="41"/>
      <c r="CE47" s="41"/>
      <c r="CF47" s="41"/>
      <c r="CG47" s="41"/>
      <c r="CH47" s="41"/>
      <c r="CI47" s="41"/>
      <c r="CJ47" s="41"/>
      <c r="CK47" s="41"/>
      <c r="CL47" s="41"/>
      <c r="CM47" s="41"/>
      <c r="CN47" s="41"/>
      <c r="CO47" s="41"/>
      <c r="CP47" s="41"/>
      <c r="CQ47" s="41"/>
      <c r="CR47" s="41"/>
      <c r="CS47" s="41"/>
      <c r="CT47" s="41"/>
      <c r="CU47" s="41"/>
      <c r="CV47" s="41"/>
      <c r="CW47" s="41"/>
      <c r="CX47" s="41"/>
      <c r="CY47" s="41"/>
      <c r="CZ47" s="41"/>
      <c r="DA47" s="41"/>
      <c r="DB47" s="41"/>
      <c r="DC47" s="41"/>
      <c r="DD47" s="41"/>
      <c r="DE47" s="41"/>
      <c r="DF47" s="41"/>
      <c r="DG47" s="41"/>
      <c r="DH47" s="41"/>
      <c r="DI47" s="41"/>
      <c r="DJ47" s="41"/>
      <c r="DK47" s="41"/>
      <c r="DL47" s="41"/>
      <c r="DM47" s="41"/>
      <c r="DN47" s="41"/>
      <c r="DO47" s="41"/>
      <c r="DP47" s="41"/>
      <c r="DQ47" s="41"/>
      <c r="DR47" s="41"/>
      <c r="DS47" s="41"/>
      <c r="DT47" s="41"/>
      <c r="DU47" s="41"/>
      <c r="DV47" s="41"/>
      <c r="DW47" s="41"/>
      <c r="DX47" s="41"/>
      <c r="DY47" s="41"/>
      <c r="DZ47" s="41"/>
      <c r="EA47" s="41"/>
      <c r="EB47" s="41"/>
      <c r="EC47" s="41"/>
      <c r="ED47" s="41"/>
      <c r="EE47" s="41"/>
      <c r="EF47" s="41"/>
      <c r="EG47" s="41"/>
      <c r="EH47" s="41"/>
      <c r="EI47" s="41"/>
      <c r="EJ47" s="41"/>
      <c r="EK47" s="41"/>
      <c r="EL47" s="41"/>
      <c r="EM47" s="41"/>
      <c r="EN47" s="41"/>
      <c r="EO47" s="41"/>
      <c r="EP47" s="41"/>
      <c r="EQ47" s="41"/>
      <c r="ER47" s="41"/>
      <c r="ES47" s="41"/>
      <c r="ET47" s="41"/>
      <c r="EU47" s="41"/>
      <c r="EV47" s="41"/>
      <c r="EW47" s="41"/>
      <c r="EX47" s="41"/>
      <c r="EY47" s="41"/>
      <c r="EZ47" s="41"/>
      <c r="FA47" s="41"/>
      <c r="FB47" s="41"/>
      <c r="FC47" s="41"/>
      <c r="FD47" s="41"/>
      <c r="FE47" s="41"/>
      <c r="FF47" s="41"/>
      <c r="FG47" s="41"/>
      <c r="FH47" s="41"/>
      <c r="FI47" s="41"/>
      <c r="FJ47" s="41"/>
      <c r="FK47" s="41"/>
      <c r="FL47" s="41"/>
      <c r="FM47" s="41"/>
      <c r="FN47" s="41"/>
      <c r="FO47" s="41"/>
      <c r="FP47" s="41"/>
      <c r="FQ47" s="41"/>
      <c r="FR47" s="41"/>
      <c r="FS47" s="41"/>
      <c r="FT47" s="41"/>
      <c r="FU47" s="41"/>
      <c r="FV47" s="41"/>
      <c r="FW47" s="41"/>
      <c r="FX47" s="41"/>
      <c r="FY47" s="41"/>
      <c r="FZ47" s="41"/>
      <c r="GA47" s="41"/>
      <c r="GB47" s="41"/>
      <c r="GC47" s="41"/>
      <c r="GD47" s="41"/>
      <c r="GE47" s="41"/>
      <c r="GF47" s="41"/>
      <c r="GG47" s="41"/>
      <c r="GH47" s="41"/>
      <c r="GI47" s="41"/>
      <c r="GJ47" s="41"/>
      <c r="GK47" s="41"/>
      <c r="GL47" s="41"/>
      <c r="GM47" s="41"/>
      <c r="GN47" s="41"/>
      <c r="GO47" s="41"/>
      <c r="GP47" s="41"/>
      <c r="GQ47" s="41"/>
      <c r="GR47" s="41"/>
      <c r="GS47" s="41"/>
      <c r="GT47" s="41"/>
      <c r="GU47" s="41"/>
      <c r="GV47" s="41"/>
      <c r="GW47" s="41"/>
      <c r="GX47" s="41"/>
      <c r="GY47" s="41"/>
      <c r="GZ47" s="41"/>
      <c r="HA47" s="41"/>
      <c r="HB47" s="41"/>
      <c r="HC47" s="41"/>
      <c r="HD47" s="41"/>
      <c r="HE47" s="41"/>
      <c r="HF47" s="41"/>
      <c r="HG47" s="41"/>
      <c r="HH47" s="41"/>
      <c r="HI47" s="41"/>
      <c r="HJ47" s="41"/>
      <c r="HK47" s="41"/>
      <c r="HL47" s="41"/>
      <c r="HM47" s="41"/>
      <c r="HN47" s="41"/>
      <c r="HO47" s="41"/>
      <c r="HP47" s="41"/>
      <c r="HQ47" s="41"/>
      <c r="HR47" s="41"/>
      <c r="HS47" s="41"/>
      <c r="HT47" s="41"/>
      <c r="HU47" s="41"/>
      <c r="HV47" s="41"/>
      <c r="HW47" s="41"/>
      <c r="HX47" s="41"/>
      <c r="HY47" s="41"/>
      <c r="HZ47" s="41"/>
      <c r="IA47" s="41"/>
      <c r="IB47" s="41"/>
      <c r="IC47" s="41"/>
      <c r="ID47" s="41"/>
      <c r="IE47" s="41"/>
      <c r="IF47" s="41"/>
      <c r="IG47" s="41"/>
      <c r="IH47" s="41"/>
      <c r="II47" s="41"/>
      <c r="IJ47" s="41"/>
      <c r="IK47" s="41"/>
      <c r="IL47" s="41"/>
      <c r="IM47" s="41"/>
      <c r="IN47" s="41"/>
      <c r="IO47" s="41"/>
      <c r="IP47" s="41"/>
      <c r="IQ47" s="41"/>
      <c r="IR47" s="41"/>
      <c r="IS47" s="41"/>
      <c r="IT47" s="41"/>
      <c r="IU47" s="41"/>
      <c r="IV47" s="41"/>
    </row>
    <row r="48" spans="1:256" s="38" customFormat="1" ht="12.75" customHeight="1" x14ac:dyDescent="0.25">
      <c r="A48" s="41" t="s">
        <v>69</v>
      </c>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c r="BG48" s="41"/>
      <c r="BH48" s="41"/>
      <c r="BI48" s="41"/>
      <c r="BJ48" s="41"/>
      <c r="BK48" s="41"/>
      <c r="BL48" s="41"/>
      <c r="BM48" s="41"/>
      <c r="BN48" s="41"/>
      <c r="BO48" s="41"/>
      <c r="BP48" s="41"/>
      <c r="BQ48" s="41"/>
      <c r="BR48" s="41"/>
      <c r="BS48" s="41"/>
      <c r="BT48" s="41"/>
      <c r="BU48" s="41"/>
      <c r="BV48" s="41"/>
      <c r="BW48" s="41"/>
      <c r="BX48" s="41"/>
      <c r="BY48" s="41"/>
      <c r="BZ48" s="41"/>
      <c r="CA48" s="41"/>
      <c r="CB48" s="41"/>
      <c r="CC48" s="41"/>
      <c r="CD48" s="41"/>
      <c r="CE48" s="41"/>
      <c r="CF48" s="41"/>
      <c r="CG48" s="41"/>
      <c r="CH48" s="41"/>
      <c r="CI48" s="41"/>
      <c r="CJ48" s="41"/>
      <c r="CK48" s="41"/>
      <c r="CL48" s="41"/>
      <c r="CM48" s="41"/>
      <c r="CN48" s="41"/>
      <c r="CO48" s="41"/>
      <c r="CP48" s="41"/>
      <c r="CQ48" s="41"/>
      <c r="CR48" s="41"/>
      <c r="CS48" s="41"/>
      <c r="CT48" s="41"/>
      <c r="CU48" s="41"/>
      <c r="CV48" s="41"/>
      <c r="CW48" s="41"/>
      <c r="CX48" s="41"/>
      <c r="CY48" s="41"/>
      <c r="CZ48" s="41"/>
      <c r="DA48" s="41"/>
      <c r="DB48" s="41"/>
      <c r="DC48" s="41"/>
      <c r="DD48" s="41"/>
      <c r="DE48" s="41"/>
      <c r="DF48" s="41"/>
      <c r="DG48" s="41"/>
      <c r="DH48" s="41"/>
      <c r="DI48" s="41"/>
      <c r="DJ48" s="41"/>
      <c r="DK48" s="41"/>
      <c r="DL48" s="41"/>
      <c r="DM48" s="41"/>
      <c r="DN48" s="41"/>
      <c r="DO48" s="41"/>
      <c r="DP48" s="41"/>
      <c r="DQ48" s="41"/>
      <c r="DR48" s="41"/>
      <c r="DS48" s="41"/>
      <c r="DT48" s="41"/>
      <c r="DU48" s="41"/>
      <c r="DV48" s="41"/>
      <c r="DW48" s="41"/>
      <c r="DX48" s="41"/>
      <c r="DY48" s="41"/>
      <c r="DZ48" s="41"/>
      <c r="EA48" s="41"/>
      <c r="EB48" s="41"/>
      <c r="EC48" s="41"/>
      <c r="ED48" s="41"/>
      <c r="EE48" s="41"/>
      <c r="EF48" s="41"/>
      <c r="EG48" s="41"/>
      <c r="EH48" s="41"/>
      <c r="EI48" s="41"/>
      <c r="EJ48" s="41"/>
      <c r="EK48" s="41"/>
      <c r="EL48" s="41"/>
      <c r="EM48" s="41"/>
      <c r="EN48" s="41"/>
      <c r="EO48" s="41"/>
      <c r="EP48" s="41"/>
      <c r="EQ48" s="41"/>
      <c r="ER48" s="41"/>
      <c r="ES48" s="41"/>
      <c r="ET48" s="41"/>
      <c r="EU48" s="41"/>
      <c r="EV48" s="41"/>
      <c r="EW48" s="41"/>
      <c r="EX48" s="41"/>
      <c r="EY48" s="41"/>
      <c r="EZ48" s="41"/>
      <c r="FA48" s="41"/>
      <c r="FB48" s="41"/>
      <c r="FC48" s="41"/>
      <c r="FD48" s="41"/>
      <c r="FE48" s="41"/>
      <c r="FF48" s="41"/>
      <c r="FG48" s="41"/>
      <c r="FH48" s="41"/>
      <c r="FI48" s="41"/>
      <c r="FJ48" s="41"/>
      <c r="FK48" s="41"/>
      <c r="FL48" s="41"/>
      <c r="FM48" s="41"/>
      <c r="FN48" s="41"/>
      <c r="FO48" s="41"/>
      <c r="FP48" s="41"/>
      <c r="FQ48" s="41"/>
      <c r="FR48" s="41"/>
      <c r="FS48" s="41"/>
      <c r="FT48" s="41"/>
      <c r="FU48" s="41"/>
      <c r="FV48" s="41"/>
      <c r="FW48" s="41"/>
      <c r="FX48" s="41"/>
      <c r="FY48" s="41"/>
      <c r="FZ48" s="41"/>
      <c r="GA48" s="41"/>
      <c r="GB48" s="41"/>
      <c r="GC48" s="41"/>
      <c r="GD48" s="41"/>
      <c r="GE48" s="41"/>
      <c r="GF48" s="41"/>
      <c r="GG48" s="41"/>
      <c r="GH48" s="41"/>
      <c r="GI48" s="41"/>
      <c r="GJ48" s="41"/>
      <c r="GK48" s="41"/>
      <c r="GL48" s="41"/>
      <c r="GM48" s="41"/>
      <c r="GN48" s="41"/>
      <c r="GO48" s="41"/>
      <c r="GP48" s="41"/>
      <c r="GQ48" s="41"/>
      <c r="GR48" s="41"/>
      <c r="GS48" s="41"/>
      <c r="GT48" s="41"/>
      <c r="GU48" s="41"/>
      <c r="GV48" s="41"/>
      <c r="GW48" s="41"/>
      <c r="GX48" s="41"/>
      <c r="GY48" s="41"/>
      <c r="GZ48" s="41"/>
      <c r="HA48" s="41"/>
      <c r="HB48" s="41"/>
      <c r="HC48" s="41"/>
      <c r="HD48" s="41"/>
      <c r="HE48" s="41"/>
      <c r="HF48" s="41"/>
      <c r="HG48" s="41"/>
      <c r="HH48" s="41"/>
      <c r="HI48" s="41"/>
      <c r="HJ48" s="41"/>
      <c r="HK48" s="41"/>
      <c r="HL48" s="41"/>
      <c r="HM48" s="41"/>
      <c r="HN48" s="41"/>
      <c r="HO48" s="41"/>
      <c r="HP48" s="41"/>
      <c r="HQ48" s="41"/>
      <c r="HR48" s="41"/>
      <c r="HS48" s="41"/>
      <c r="HT48" s="41"/>
      <c r="HU48" s="41"/>
      <c r="HV48" s="41"/>
      <c r="HW48" s="41"/>
      <c r="HX48" s="41"/>
      <c r="HY48" s="41"/>
      <c r="HZ48" s="41"/>
      <c r="IA48" s="41"/>
      <c r="IB48" s="41"/>
      <c r="IC48" s="41"/>
      <c r="ID48" s="41"/>
      <c r="IE48" s="41"/>
      <c r="IF48" s="41"/>
      <c r="IG48" s="41"/>
      <c r="IH48" s="41"/>
      <c r="II48" s="41"/>
      <c r="IJ48" s="41"/>
      <c r="IK48" s="41"/>
      <c r="IL48" s="41"/>
      <c r="IM48" s="41"/>
      <c r="IN48" s="41"/>
      <c r="IO48" s="41"/>
      <c r="IP48" s="41"/>
      <c r="IQ48" s="41"/>
      <c r="IR48" s="41"/>
      <c r="IS48" s="41"/>
      <c r="IT48" s="41"/>
      <c r="IU48" s="41"/>
      <c r="IV48" s="41"/>
    </row>
    <row r="49" s="47" customFormat="1" ht="14.25" x14ac:dyDescent="0.2"/>
  </sheetData>
  <mergeCells count="63">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s>
  <pageMargins left="0.93" right="0.15748031496062992" top="0.35433070866141736" bottom="0.19685039370078741" header="0.31496062992125984" footer="0.15748031496062992"/>
  <pageSetup paperSize="9" scale="97" orientation="portrait" r:id="rId1"/>
  <headerFooter>
    <oddFooter>&amp;RСтраница &amp;P</oddFooter>
  </headerFooter>
  <rowBreaks count="2" manualBreakCount="2">
    <brk id="23" max="8" man="1"/>
    <brk id="38"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39" sqref="D39"/>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новая КТП№4А ржд</vt:lpstr>
      <vt:lpstr>Лист1</vt:lpstr>
      <vt:lpstr>Лист2</vt:lpstr>
      <vt:lpstr>Лист3</vt:lpstr>
      <vt:lpstr>'новая КТП№4А ржд'!Заголовки_для_печати</vt:lpstr>
      <vt:lpstr>'новая КТП№4А ржд'!Область_печати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2020-07-28T04:12:52Z</dcterms:modified>
</cp:coreProperties>
</file>