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Митяшев" sheetId="4" r:id="rId1"/>
    <sheet name="Лист1" sheetId="1" r:id="rId2"/>
    <sheet name="Лист2" sheetId="2" r:id="rId3"/>
    <sheet name="Лист3" sheetId="3" r:id="rId4"/>
  </sheets>
  <definedNames>
    <definedName name="_xlnm.Print_Titles" localSheetId="0">Митяшев!$16:$16</definedName>
    <definedName name="_xlnm.Print_Area" localSheetId="0">Митяшев!$A$1:$I$47</definedName>
  </definedNames>
  <calcPr calcId="145621"/>
</workbook>
</file>

<file path=xl/calcChain.xml><?xml version="1.0" encoding="utf-8"?>
<calcChain xmlns="http://schemas.openxmlformats.org/spreadsheetml/2006/main">
  <c r="I30" i="4" l="1"/>
  <c r="I24" i="4"/>
  <c r="I17" i="4"/>
  <c r="I35" i="4" l="1"/>
  <c r="I36" i="4" s="1"/>
  <c r="I39" i="4" l="1"/>
  <c r="I40" i="4"/>
  <c r="I41" i="4" s="1"/>
</calcChain>
</file>

<file path=xl/sharedStrings.xml><?xml version="1.0" encoding="utf-8"?>
<sst xmlns="http://schemas.openxmlformats.org/spreadsheetml/2006/main" count="90" uniqueCount="70">
  <si>
    <t xml:space="preserve">   Приложение  № _____ к договору № _______ от "____"_________________ 2020г. </t>
  </si>
  <si>
    <t>Директор</t>
  </si>
  <si>
    <t xml:space="preserve">ООО «ГорЭнергоСервис»                                                                                                                                                                           </t>
  </si>
  <si>
    <t xml:space="preserve">на  рабочую документацию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</si>
  <si>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</si>
  <si>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</si>
  <si>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</si>
  <si>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</si>
  <si>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</si>
  <si>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</si>
  <si>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</si>
  <si>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Стек=0.069800(млн.руб)
Сбаз=0.069800/5,08*1=0.013740157 (млн.руб);</t>
  </si>
  <si>
    <t>C * (Aкрайнее / Скрайнее) * Кст * Ктек * K1
0.013740157млн.руб * (0.016 / 0.2) * 1 *2.4*1.2* 4.42 * 0.805</t>
  </si>
  <si>
    <t/>
  </si>
  <si>
    <t>Коэффициенты</t>
  </si>
  <si>
    <t>Стадия: Рабочий проект</t>
  </si>
  <si>
    <t>Кст = 1</t>
  </si>
  <si>
    <t xml:space="preserve">K1 = 2.4
Раздел3.3 Табл.11 примечание п.1 </t>
  </si>
  <si>
    <t>Ктек = 4.42
Письмо Минстроя России от 29.07.2020 №29340-ИФ/09</t>
  </si>
  <si>
    <t>Разделы документации Таблица А12.п.1</t>
  </si>
  <si>
    <t>(70.5% + 10.0%) = 80.5%</t>
  </si>
  <si>
    <t>2</t>
  </si>
  <si>
    <r>
      <t xml:space="preserve">Кабельные линии напряжением до 35 кВ. Интервалы протяженности свыше 100 до 500 м. </t>
    </r>
    <r>
      <rPr>
        <b/>
        <sz val="8"/>
        <rFont val="Arial"/>
        <family val="2"/>
        <charset val="204"/>
      </rPr>
      <t xml:space="preserve"> Кабель АПвБШп 4х185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</si>
  <si>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Х=200 (м) 
Количество = 2</t>
  </si>
  <si>
    <t>(A + B * Xзад) * Количество * Кст * Ктек * K1 * K2
(7763 руб + 42 руб * 200) *2 * 0.6 * 4.42* 1.2 * 0.775</t>
  </si>
  <si>
    <t>Стадия: Рабочая документация</t>
  </si>
  <si>
    <t>Кст = 0.6</t>
  </si>
  <si>
    <t>K2 = 1.2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</si>
  <si>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</si>
  <si>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</si>
  <si>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</si>
  <si>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</si>
  <si>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</si>
  <si>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4.42</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</si>
  <si>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</si>
  <si>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</si>
  <si>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</si>
  <si>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</si>
  <si>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</si>
  <si>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</si>
  <si>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</si>
  <si>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</si>
  <si>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</si>
  <si>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</si>
  <si>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</si>
  <si>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</si>
  <si>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</si>
  <si>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</si>
  <si>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</si>
  <si>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</si>
  <si>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</si>
  <si>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</si>
  <si>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</si>
  <si>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</si>
  <si>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</si>
  <si>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</si>
  <si>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 xml:space="preserve">Смета № </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</si>
  <si>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</si>
  <si>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</si>
  <si>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</si>
  <si>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</si>
  <si>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</si>
  <si>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</si>
  <si>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</si>
  <si>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</si>
  <si>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2020г.</t>
  </si>
  <si>
    <t>_____________________Балтаева С.А.</t>
  </si>
  <si>
    <t>_____________________Шокурова Ю.Н.</t>
  </si>
  <si>
    <t>Инженер-сметчик ООО "ГЭС"</t>
  </si>
  <si>
    <t>Проектирование ВЛИ-0,4кВ от опоры №1-01/10 ТП 1141  до опоры №1-01/7, ул. Гвардейская.
Проектирование двух КЛ- 0,4кВ от I с.ш. РУ - 0,4кВ ТП 1141 до опоры ВЛИ - 0,4кВ №1-01/10, ул. Гвардейская.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</si>
</sst>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23"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Arial"/>
      <family val="2"/>
      <charset val="204"/>
    </font>
    <font>
      <b/>
      <sz val="8"/>
      <name val="Arial"/>
      <family val="2"/>
      <charset val="204"/>
    </font>
    <font>
      <sz val="9"/>
      <color theme="1"/>
      <name val="Arial"/>
      <family val="2"/>
      <charset val="204"/>
    </font>
    <font>
      <sz val="10"/>
      <color theme="1"/>
      <name val="Calibri"/>
      <family val="2"/>
      <charset val="204"/>
      <scheme val="minor"/>
    </font>
    <font>
      <sz val="9"/>
      <color theme="1"/>
      <name val="Calibri"/>
      <family val="2"/>
      <charset val="204"/>
      <scheme val="minor"/>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9" fillId="0" borderId="33">
      <alignment horizontal="center"/>
    </xf>
    <xf numFmtId="0" fontId="3" fillId="0" borderId="0">
      <alignment vertical="top"/>
    </xf>
    <xf numFmtId="0" fontId="20" fillId="0" borderId="33">
      <alignment horizontal="center"/>
    </xf>
    <xf numFmtId="0" fontId="20" fillId="0" borderId="0">
      <alignment vertical="top"/>
    </xf>
    <xf numFmtId="0" fontId="20" fillId="0" borderId="0">
      <alignment horizontal="right" vertical="top" wrapText="1"/>
    </xf>
    <xf numFmtId="0" fontId="20" fillId="0" borderId="0"/>
    <xf numFmtId="0" fontId="20" fillId="0" borderId="0"/>
    <xf numFmtId="0" fontId="20" fillId="0" borderId="0"/>
    <xf numFmtId="0" fontId="20" fillId="0" borderId="0"/>
    <xf numFmtId="0" fontId="20" fillId="0" borderId="33">
      <alignment horizontal="center" wrapText="1"/>
    </xf>
    <xf numFmtId="0" fontId="3" fillId="0" borderId="0">
      <alignment vertical="top"/>
    </xf>
    <xf numFmtId="0" fontId="20" fillId="0" borderId="33">
      <alignment horizontal="center"/>
    </xf>
    <xf numFmtId="0" fontId="2" fillId="0" borderId="0"/>
    <xf numFmtId="0" fontId="20" fillId="0" borderId="0"/>
    <xf numFmtId="0" fontId="20" fillId="0" borderId="33">
      <alignment horizontal="center" wrapText="1"/>
    </xf>
    <xf numFmtId="0" fontId="20" fillId="0" borderId="33">
      <alignment horizontal="center"/>
    </xf>
    <xf numFmtId="0" fontId="20" fillId="0" borderId="33">
      <alignment horizontal="center" wrapText="1"/>
    </xf>
    <xf numFmtId="0" fontId="20" fillId="0" borderId="33">
      <alignment horizontal="center"/>
    </xf>
    <xf numFmtId="0" fontId="20" fillId="0" borderId="0">
      <alignment horizontal="center" vertical="top" wrapText="1"/>
    </xf>
    <xf numFmtId="0" fontId="20"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20" fillId="0" borderId="0">
      <alignment horizontal="left" vertical="top"/>
    </xf>
    <xf numFmtId="0" fontId="20" fillId="0" borderId="0"/>
  </cellStyleXfs>
  <cellXfs count="127">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2" fillId="0" borderId="0" xfId="2" applyFont="1"/>
    <xf numFmtId="0" fontId="5" fillId="0" borderId="0" xfId="0" applyFont="1"/>
    <xf numFmtId="0" fontId="4" fillId="0" borderId="0" xfId="0" applyFont="1"/>
    <xf numFmtId="0" fontId="6" fillId="0" borderId="0" xfId="0" applyFont="1" applyAlignment="1"/>
    <xf numFmtId="0" fontId="7" fillId="0" borderId="0" xfId="0" applyFont="1"/>
    <xf numFmtId="0" fontId="8" fillId="0" borderId="0" xfId="0" applyFont="1" applyAlignment="1">
      <alignment horizontal="center" wrapText="1"/>
    </xf>
    <xf numFmtId="0" fontId="8" fillId="0" borderId="0" xfId="0" applyFont="1" applyAlignment="1">
      <alignment horizontal="center"/>
    </xf>
    <xf numFmtId="0" fontId="7" fillId="0" borderId="0" xfId="0" applyFont="1" applyAlignment="1">
      <alignment horizontal="centerContinuous"/>
    </xf>
    <xf numFmtId="0" fontId="10" fillId="0" borderId="0" xfId="0" applyFont="1" applyAlignment="1">
      <alignment horizontal="center" vertical="top"/>
    </xf>
    <xf numFmtId="0" fontId="11" fillId="0" borderId="1" xfId="0" applyNumberFormat="1" applyFont="1" applyBorder="1" applyAlignment="1">
      <alignment horizontal="center" vertical="top" wrapText="1"/>
    </xf>
    <xf numFmtId="0" fontId="12" fillId="0" borderId="1" xfId="0" applyNumberFormat="1" applyFont="1" applyBorder="1" applyAlignment="1">
      <alignment horizontal="center" vertical="top" wrapText="1"/>
    </xf>
    <xf numFmtId="164" fontId="7" fillId="0" borderId="0" xfId="0" applyNumberFormat="1" applyFont="1"/>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7" fillId="0" borderId="0" xfId="0" applyNumberFormat="1" applyFont="1" applyAlignment="1">
      <alignment vertical="top"/>
    </xf>
    <xf numFmtId="49" fontId="13" fillId="0" borderId="16" xfId="0" applyNumberFormat="1" applyFont="1" applyBorder="1" applyAlignment="1">
      <alignment horizontal="right" vertical="top" wrapText="1"/>
    </xf>
    <xf numFmtId="0" fontId="13" fillId="0" borderId="16" xfId="0" applyNumberFormat="1" applyFont="1" applyBorder="1" applyAlignment="1">
      <alignment horizontal="left" vertical="top" wrapText="1"/>
    </xf>
    <xf numFmtId="0" fontId="13" fillId="0" borderId="16" xfId="0" applyNumberFormat="1" applyFont="1" applyBorder="1" applyAlignment="1">
      <alignment horizontal="right" vertical="top" wrapText="1"/>
    </xf>
    <xf numFmtId="49" fontId="13" fillId="0" borderId="12" xfId="0" applyNumberFormat="1" applyFont="1" applyBorder="1" applyAlignment="1">
      <alignment horizontal="right" vertical="top" wrapText="1"/>
    </xf>
    <xf numFmtId="0" fontId="5" fillId="0" borderId="12" xfId="0" applyNumberFormat="1" applyFont="1" applyBorder="1" applyAlignment="1">
      <alignment horizontal="left" vertical="top" wrapText="1"/>
    </xf>
    <xf numFmtId="0" fontId="5" fillId="0" borderId="12" xfId="0" applyNumberFormat="1" applyFont="1" applyBorder="1" applyAlignment="1">
      <alignment horizontal="right" vertical="top" wrapText="1"/>
    </xf>
    <xf numFmtId="49" fontId="13" fillId="0" borderId="23" xfId="0" applyNumberFormat="1" applyFont="1" applyBorder="1" applyAlignment="1">
      <alignment horizontal="right" vertical="top" wrapText="1"/>
    </xf>
    <xf numFmtId="0" fontId="14" fillId="0" borderId="23" xfId="0" applyNumberFormat="1" applyFont="1" applyBorder="1" applyAlignment="1">
      <alignment horizontal="left" vertical="top" wrapText="1"/>
    </xf>
    <xf numFmtId="0" fontId="5" fillId="0" borderId="23" xfId="0" applyNumberFormat="1" applyFont="1" applyBorder="1" applyAlignment="1">
      <alignment horizontal="right" vertical="top" wrapText="1"/>
    </xf>
    <xf numFmtId="49" fontId="13" fillId="0" borderId="8" xfId="0" applyNumberFormat="1" applyFont="1" applyBorder="1" applyAlignment="1">
      <alignment horizontal="center" vertical="top" wrapText="1"/>
    </xf>
    <xf numFmtId="0" fontId="14"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0" fontId="16" fillId="0" borderId="23" xfId="0" applyNumberFormat="1" applyFont="1" applyBorder="1" applyAlignment="1">
      <alignment horizontal="left"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0" fontId="17"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3" fillId="0" borderId="23" xfId="0" applyNumberFormat="1" applyFont="1" applyBorder="1" applyAlignment="1">
      <alignment horizontal="center" vertical="top" wrapText="1"/>
    </xf>
    <xf numFmtId="0" fontId="13" fillId="0" borderId="23" xfId="0" applyNumberFormat="1" applyFont="1" applyBorder="1" applyAlignment="1">
      <alignment horizontal="left" vertical="top" wrapText="1"/>
    </xf>
    <xf numFmtId="4" fontId="13" fillId="0" borderId="23" xfId="0" applyNumberFormat="1" applyFont="1" applyBorder="1" applyAlignment="1">
      <alignment horizontal="right" vertical="top" wrapText="1"/>
    </xf>
    <xf numFmtId="4" fontId="7" fillId="0" borderId="0" xfId="0" applyNumberFormat="1" applyFont="1"/>
    <xf numFmtId="49" fontId="13" fillId="0" borderId="33" xfId="0" applyNumberFormat="1" applyFont="1" applyBorder="1" applyAlignment="1">
      <alignment horizontal="center" vertical="top" wrapText="1"/>
    </xf>
    <xf numFmtId="0" fontId="0" fillId="0" borderId="33" xfId="0" applyNumberFormat="1" applyBorder="1" applyAlignment="1">
      <alignment horizontal="left" vertical="top" wrapText="1"/>
    </xf>
    <xf numFmtId="4" fontId="0" fillId="0" borderId="33" xfId="0" applyNumberFormat="1" applyFont="1" applyBorder="1" applyAlignment="1">
      <alignment horizontal="right" vertical="top" wrapText="1"/>
    </xf>
    <xf numFmtId="4" fontId="0" fillId="0" borderId="33" xfId="0" applyNumberFormat="1" applyFont="1" applyFill="1" applyBorder="1" applyAlignment="1">
      <alignment horizontal="right" vertical="top" wrapText="1"/>
    </xf>
    <xf numFmtId="0" fontId="18" fillId="0" borderId="33" xfId="0" applyNumberFormat="1" applyFont="1" applyBorder="1" applyAlignment="1">
      <alignment horizontal="left" vertical="top" wrapText="1"/>
    </xf>
    <xf numFmtId="0" fontId="15" fillId="0" borderId="33" xfId="0" applyNumberFormat="1" applyFont="1" applyBorder="1" applyAlignment="1">
      <alignment horizontal="left" vertical="top" wrapText="1"/>
    </xf>
    <xf numFmtId="4" fontId="13" fillId="0" borderId="33" xfId="0" applyNumberFormat="1" applyFont="1" applyBorder="1" applyAlignment="1">
      <alignment horizontal="right" vertical="top" wrapText="1"/>
    </xf>
    <xf numFmtId="0" fontId="0" fillId="0" borderId="0" xfId="0" applyNumberFormat="1" applyFont="1" applyAlignment="1">
      <alignment wrapText="1"/>
    </xf>
    <xf numFmtId="0" fontId="8" fillId="0" borderId="0" xfId="0" applyFont="1"/>
    <xf numFmtId="0" fontId="0" fillId="0" borderId="0" xfId="0" applyNumberFormat="1" applyFont="1"/>
    <xf numFmtId="0" fontId="0" fillId="0" borderId="0" xfId="0" applyNumberFormat="1" applyFont="1" applyAlignment="1">
      <alignment horizontal="left" vertical="top" wrapText="1"/>
    </xf>
    <xf numFmtId="0" fontId="21" fillId="0" borderId="0" xfId="0" applyFont="1"/>
    <xf numFmtId="0" fontId="22" fillId="0" borderId="0" xfId="0" applyFont="1"/>
    <xf numFmtId="0" fontId="22" fillId="0" borderId="0" xfId="0" applyFont="1" applyAlignment="1">
      <alignment horizontal="left" vertical="center"/>
    </xf>
    <xf numFmtId="0" fontId="21" fillId="0" borderId="0" xfId="0" applyFont="1" applyAlignment="1">
      <alignment horizontal="left" vertical="center"/>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13" fillId="0" borderId="34" xfId="0" applyNumberFormat="1" applyFont="1" applyBorder="1" applyAlignment="1">
      <alignment horizontal="left" vertical="top" wrapText="1"/>
    </xf>
    <xf numFmtId="0" fontId="13" fillId="0" borderId="35" xfId="0" applyNumberFormat="1" applyFont="1" applyBorder="1" applyAlignment="1">
      <alignment horizontal="left" vertical="top" wrapText="1"/>
    </xf>
    <xf numFmtId="0" fontId="13" fillId="0" borderId="36" xfId="0" applyNumberFormat="1" applyFont="1" applyBorder="1" applyAlignment="1">
      <alignment horizontal="left" vertical="top" wrapText="1"/>
    </xf>
    <xf numFmtId="0" fontId="5" fillId="0" borderId="34" xfId="0" applyNumberFormat="1" applyFont="1" applyBorder="1" applyAlignment="1">
      <alignment horizontal="left" vertical="center" wrapText="1"/>
    </xf>
    <xf numFmtId="0" fontId="5" fillId="0" borderId="35" xfId="0" applyNumberFormat="1" applyFont="1" applyBorder="1" applyAlignment="1">
      <alignment horizontal="left" vertical="center" wrapText="1"/>
    </xf>
    <xf numFmtId="0" fontId="0" fillId="0" borderId="34" xfId="0" applyNumberFormat="1" applyFont="1" applyBorder="1" applyAlignment="1">
      <alignment horizontal="center" vertical="top" wrapText="1"/>
    </xf>
    <xf numFmtId="0" fontId="0" fillId="0" borderId="36" xfId="0" applyNumberFormat="1" applyFont="1" applyBorder="1" applyAlignment="1">
      <alignment horizontal="center" vertical="top" wrapText="1"/>
    </xf>
    <xf numFmtId="0" fontId="0" fillId="0" borderId="35" xfId="0" applyNumberFormat="1" applyFont="1" applyBorder="1" applyAlignment="1">
      <alignment horizontal="center"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32" xfId="0" applyNumberFormat="1" applyFont="1" applyBorder="1" applyAlignment="1">
      <alignment horizontal="left" vertical="top" wrapText="1"/>
    </xf>
    <xf numFmtId="0" fontId="13" fillId="0" borderId="24" xfId="0" applyNumberFormat="1" applyFont="1" applyBorder="1" applyAlignment="1">
      <alignment horizontal="left" vertical="top" wrapText="1"/>
    </xf>
    <xf numFmtId="0" fontId="13" fillId="0" borderId="25" xfId="0" applyNumberFormat="1" applyFont="1" applyBorder="1" applyAlignment="1">
      <alignment horizontal="left" vertical="top" wrapText="1"/>
    </xf>
    <xf numFmtId="0" fontId="13" fillId="0" borderId="26" xfId="0" applyNumberFormat="1" applyFont="1" applyBorder="1" applyAlignment="1">
      <alignment horizontal="left" vertical="top" wrapText="1"/>
    </xf>
    <xf numFmtId="0" fontId="13" fillId="0" borderId="17" xfId="0" applyNumberFormat="1" applyFont="1" applyBorder="1" applyAlignment="1">
      <alignment horizontal="left" vertical="top" wrapText="1"/>
    </xf>
    <xf numFmtId="0" fontId="13" fillId="0" borderId="18" xfId="0" applyNumberFormat="1" applyFont="1" applyBorder="1" applyAlignment="1">
      <alignment horizontal="left" vertical="top" wrapText="1"/>
    </xf>
    <xf numFmtId="0" fontId="13" fillId="0" borderId="19"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5" fillId="0" borderId="20"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13" fillId="0" borderId="27" xfId="0" applyNumberFormat="1" applyFont="1" applyBorder="1" applyAlignment="1">
      <alignment horizontal="left" vertical="top" wrapText="1"/>
    </xf>
    <xf numFmtId="0" fontId="13" fillId="0" borderId="28" xfId="0" applyNumberFormat="1" applyFont="1" applyBorder="1" applyAlignment="1">
      <alignment horizontal="left" vertical="top" wrapText="1"/>
    </xf>
    <xf numFmtId="0" fontId="0" fillId="0" borderId="27" xfId="0" applyNumberFormat="1" applyBorder="1" applyAlignment="1">
      <alignment horizontal="left" vertical="top" wrapText="1"/>
    </xf>
    <xf numFmtId="0" fontId="0" fillId="0" borderId="29" xfId="0" applyNumberFormat="1" applyBorder="1" applyAlignment="1">
      <alignment horizontal="left" vertical="top" wrapText="1"/>
    </xf>
    <xf numFmtId="0" fontId="0" fillId="0" borderId="28" xfId="0" applyNumberFormat="1" applyBorder="1" applyAlignment="1">
      <alignment horizontal="left" vertical="top" wrapText="1"/>
    </xf>
    <xf numFmtId="0" fontId="13" fillId="0" borderId="9"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4" fontId="5" fillId="0" borderId="15" xfId="0" applyNumberFormat="1" applyFont="1" applyBorder="1" applyAlignment="1">
      <alignment horizontal="right" vertical="top" wrapText="1"/>
    </xf>
    <xf numFmtId="0" fontId="5" fillId="0" borderId="8" xfId="0" applyNumberFormat="1" applyFont="1" applyBorder="1" applyAlignment="1">
      <alignment horizontal="left" vertical="top" wrapText="1"/>
    </xf>
    <xf numFmtId="0" fontId="5" fillId="0" borderId="15" xfId="0" applyNumberFormat="1" applyFont="1" applyBorder="1" applyAlignment="1">
      <alignment horizontal="left"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5" fillId="0" borderId="17"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3" fillId="0" borderId="8" xfId="0" applyNumberFormat="1" applyFont="1" applyBorder="1" applyAlignment="1">
      <alignment horizontal="center" vertical="top" wrapText="1"/>
    </xf>
    <xf numFmtId="49" fontId="13" fillId="0" borderId="12" xfId="0" applyNumberFormat="1" applyFont="1" applyBorder="1" applyAlignment="1">
      <alignment horizontal="center" vertical="top" wrapText="1"/>
    </xf>
    <xf numFmtId="0" fontId="13" fillId="0" borderId="13" xfId="0" applyNumberFormat="1" applyFont="1" applyBorder="1" applyAlignment="1">
      <alignment horizontal="left" vertical="top" wrapText="1"/>
    </xf>
    <xf numFmtId="0" fontId="13" fillId="0" borderId="14"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0" xfId="0" applyNumberFormat="1" applyFont="1" applyBorder="1" applyAlignment="1">
      <alignment horizontal="left" vertical="top" wrapText="1"/>
    </xf>
    <xf numFmtId="0" fontId="5" fillId="0" borderId="14" xfId="0"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9" fillId="0" borderId="0" xfId="0" applyFont="1" applyAlignment="1">
      <alignment horizontal="center" vertical="top" wrapText="1"/>
    </xf>
    <xf numFmtId="0" fontId="11" fillId="0" borderId="2" xfId="0" applyNumberFormat="1" applyFont="1" applyBorder="1" applyAlignment="1">
      <alignment horizontal="center" vertical="top" wrapText="1"/>
    </xf>
    <xf numFmtId="0" fontId="11" fillId="0" borderId="3" xfId="0" applyNumberFormat="1" applyFont="1" applyBorder="1" applyAlignment="1">
      <alignment horizontal="center" vertical="top" wrapText="1"/>
    </xf>
    <xf numFmtId="0" fontId="11" fillId="0" borderId="4" xfId="0" applyNumberFormat="1" applyFont="1" applyBorder="1" applyAlignment="1">
      <alignment horizontal="center" vertical="top" wrapText="1"/>
    </xf>
    <xf numFmtId="0" fontId="0"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72880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topLeftCell="A34" zoomScaleNormal="100" workbookViewId="0">
      <selection activeCell="I41" sqref="I41"/>
    </sheetView>
  </sheetViews>
  <sheetFormatPr defaultColWidth="9.140625" defaultRowHeight="15" x14ac:dyDescent="0.25"/>
  <cols>
    <col min="1" max="1" width="5.7109375" style="8" customWidth="1"/>
    <col min="2" max="3" width="8.28515625" style="8" customWidth="1"/>
    <col min="4" max="7" width="10.28515625" style="8" customWidth="1"/>
    <col min="8" max="8" width="13" style="8" customWidth="1"/>
    <col min="9" max="9" width="13.7109375" style="8" customWidth="1"/>
    <col min="10" max="10" width="12.7109375" style="8" customWidth="1"/>
    <col min="11" max="11" width="13.28515625" style="8" customWidth="1"/>
    <col min="12" max="12" width="11.42578125" style="8" bestFit="1" customWidth="1"/>
    <col min="13" max="16384" width="9.140625" style="8"/>
  </cols>
  <sheetData>
    <row r="1" spans="1:256" s="2" customFormat="1" ht="12.75" x14ac:dyDescent="0.2">
      <c r="A1" s="1"/>
      <c r="B1" s="1"/>
      <c r="C1" s="118" t="s">
        <v>0</v>
      </c>
      <c r="D1" s="118"/>
      <c r="E1" s="118"/>
      <c r="F1" s="118"/>
      <c r="G1" s="118"/>
      <c r="H1" s="118"/>
      <c r="I1" s="118"/>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 customFormat="1" x14ac:dyDescent="0.25">
      <c r="A3" s="126" t="s">
        <v>57</v>
      </c>
      <c r="B3" s="126"/>
      <c r="C3" s="126"/>
      <c r="D3" s="126"/>
      <c r="E3"/>
      <c r="F3" s="52"/>
      <c r="G3" s="52" t="s">
        <v>58</v>
      </c>
      <c r="H3" s="52"/>
      <c r="I3"/>
    </row>
    <row r="4" spans="1:256" s="4" customFormat="1" x14ac:dyDescent="0.25">
      <c r="A4" s="126" t="s">
        <v>59</v>
      </c>
      <c r="B4" s="126"/>
      <c r="C4" s="126"/>
      <c r="D4" s="53"/>
      <c r="E4"/>
      <c r="F4" s="52"/>
      <c r="G4" s="52" t="s">
        <v>60</v>
      </c>
      <c r="H4" s="52"/>
      <c r="I4"/>
    </row>
    <row r="5" spans="1:256" s="4" customFormat="1" ht="15.75" x14ac:dyDescent="0.25">
      <c r="A5" s="54" t="s">
        <v>1</v>
      </c>
      <c r="B5" s="54"/>
      <c r="C5" s="53"/>
      <c r="D5" s="53"/>
      <c r="E5"/>
      <c r="F5" s="52"/>
      <c r="G5" s="54" t="s">
        <v>61</v>
      </c>
      <c r="H5" s="54"/>
      <c r="I5" s="54"/>
    </row>
    <row r="6" spans="1:256" s="4" customFormat="1" ht="15.75" x14ac:dyDescent="0.25">
      <c r="A6" s="54" t="s">
        <v>2</v>
      </c>
      <c r="B6" s="54"/>
      <c r="C6" s="53"/>
      <c r="D6" s="53"/>
      <c r="E6"/>
      <c r="F6" s="52"/>
      <c r="G6" s="54" t="s">
        <v>62</v>
      </c>
      <c r="H6" s="54"/>
      <c r="I6" s="54"/>
    </row>
    <row r="7" spans="1:256" s="5" customFormat="1" ht="15.75" x14ac:dyDescent="0.25">
      <c r="A7"/>
      <c r="B7"/>
      <c r="C7"/>
      <c r="D7"/>
      <c r="E7"/>
      <c r="F7" s="52"/>
      <c r="G7" s="54"/>
      <c r="H7" s="54"/>
      <c r="I7" s="54"/>
    </row>
    <row r="8" spans="1:256" s="4" customFormat="1" ht="15.75" x14ac:dyDescent="0.25">
      <c r="A8" s="55" t="s">
        <v>63</v>
      </c>
      <c r="B8" s="54"/>
      <c r="C8" s="53"/>
      <c r="D8" s="53"/>
      <c r="E8"/>
      <c r="F8" s="52"/>
      <c r="G8" s="55" t="s">
        <v>64</v>
      </c>
      <c r="H8" s="54"/>
      <c r="I8" s="54"/>
    </row>
    <row r="9" spans="1:256" s="6" customFormat="1" ht="15.75" x14ac:dyDescent="0.25">
      <c r="A9" s="56" t="s">
        <v>65</v>
      </c>
      <c r="B9" s="57"/>
      <c r="C9" s="53"/>
      <c r="D9" s="53"/>
      <c r="E9"/>
      <c r="F9" s="52"/>
      <c r="G9" s="55" t="s">
        <v>65</v>
      </c>
      <c r="H9" s="54"/>
      <c r="I9" s="54"/>
    </row>
    <row r="10" spans="1:256" x14ac:dyDescent="0.25">
      <c r="A10" s="119" t="s">
        <v>56</v>
      </c>
      <c r="B10" s="119"/>
      <c r="C10" s="119"/>
      <c r="D10" s="119"/>
      <c r="E10" s="119"/>
      <c r="F10" s="119"/>
      <c r="G10" s="119"/>
      <c r="H10" s="119"/>
      <c r="I10" s="7"/>
    </row>
    <row r="11" spans="1:256" x14ac:dyDescent="0.25">
      <c r="A11" s="120" t="s">
        <v>3</v>
      </c>
      <c r="B11" s="121"/>
      <c r="C11" s="121"/>
      <c r="D11" s="121"/>
      <c r="E11" s="121"/>
      <c r="F11" s="121"/>
      <c r="G11" s="121"/>
      <c r="H11" s="121"/>
      <c r="I11" s="7"/>
    </row>
    <row r="12" spans="1:256" x14ac:dyDescent="0.25">
      <c r="A12" s="9"/>
      <c r="B12" s="10"/>
      <c r="C12" s="10"/>
      <c r="D12" s="10"/>
      <c r="E12" s="10"/>
      <c r="F12" s="10"/>
      <c r="G12" s="10"/>
      <c r="H12" s="10"/>
      <c r="I12" s="7"/>
    </row>
    <row r="13" spans="1:256" ht="28.5" customHeight="1" x14ac:dyDescent="0.25">
      <c r="A13" s="122" t="s">
        <v>69</v>
      </c>
      <c r="B13" s="122"/>
      <c r="C13" s="122"/>
      <c r="D13" s="122"/>
      <c r="E13" s="122"/>
      <c r="F13" s="122"/>
      <c r="G13" s="122"/>
      <c r="H13" s="122"/>
      <c r="I13" s="122"/>
    </row>
    <row r="14" spans="1:256" ht="14.25" customHeight="1" x14ac:dyDescent="0.25">
      <c r="A14" s="10"/>
      <c r="D14" s="11"/>
      <c r="E14" s="12"/>
    </row>
    <row r="15" spans="1:256" ht="105" customHeight="1" x14ac:dyDescent="0.25">
      <c r="A15" s="13" t="s">
        <v>4</v>
      </c>
      <c r="B15" s="123" t="s">
        <v>5</v>
      </c>
      <c r="C15" s="124"/>
      <c r="D15" s="123" t="s">
        <v>6</v>
      </c>
      <c r="E15" s="125"/>
      <c r="F15" s="125"/>
      <c r="G15" s="124"/>
      <c r="H15" s="14" t="s">
        <v>7</v>
      </c>
      <c r="I15" s="13" t="s">
        <v>8</v>
      </c>
      <c r="L15" s="15"/>
    </row>
    <row r="16" spans="1:256" x14ac:dyDescent="0.25">
      <c r="A16" s="16" t="s">
        <v>9</v>
      </c>
      <c r="B16" s="108">
        <v>2</v>
      </c>
      <c r="C16" s="109"/>
      <c r="D16" s="108">
        <v>3</v>
      </c>
      <c r="E16" s="110"/>
      <c r="F16" s="110"/>
      <c r="G16" s="109"/>
      <c r="H16" s="17">
        <v>4</v>
      </c>
      <c r="I16" s="17">
        <v>5</v>
      </c>
    </row>
    <row r="17" spans="1:10" ht="145.9" customHeight="1" x14ac:dyDescent="0.25">
      <c r="A17" s="111" t="s">
        <v>9</v>
      </c>
      <c r="B17" s="94" t="s">
        <v>10</v>
      </c>
      <c r="C17" s="95"/>
      <c r="D17" s="96" t="s">
        <v>11</v>
      </c>
      <c r="E17" s="97"/>
      <c r="F17" s="97"/>
      <c r="G17" s="98"/>
      <c r="H17" s="101" t="s">
        <v>12</v>
      </c>
      <c r="I17" s="99">
        <f>(0.013740157*(0.016/0.2)) * 1 * 2.4*1.2*4.42 * 0.805*1000000</f>
        <v>11263.991644039679</v>
      </c>
      <c r="J17" s="18"/>
    </row>
    <row r="18" spans="1:10" ht="52.9" customHeight="1" x14ac:dyDescent="0.25">
      <c r="A18" s="112"/>
      <c r="B18" s="113"/>
      <c r="C18" s="114"/>
      <c r="D18" s="115"/>
      <c r="E18" s="116"/>
      <c r="F18" s="116"/>
      <c r="G18" s="117"/>
      <c r="H18" s="102"/>
      <c r="I18" s="100"/>
    </row>
    <row r="19" spans="1:10" ht="14.45" customHeight="1" x14ac:dyDescent="0.25">
      <c r="A19" s="19" t="s">
        <v>13</v>
      </c>
      <c r="B19" s="75" t="s">
        <v>14</v>
      </c>
      <c r="C19" s="76"/>
      <c r="D19" s="75"/>
      <c r="E19" s="77"/>
      <c r="F19" s="77"/>
      <c r="G19" s="76"/>
      <c r="H19" s="20"/>
      <c r="I19" s="21"/>
    </row>
    <row r="20" spans="1:10" ht="36" customHeight="1" x14ac:dyDescent="0.25">
      <c r="A20" s="22" t="s">
        <v>13</v>
      </c>
      <c r="B20" s="83" t="s">
        <v>15</v>
      </c>
      <c r="C20" s="84"/>
      <c r="D20" s="83" t="s">
        <v>16</v>
      </c>
      <c r="E20" s="85"/>
      <c r="F20" s="85"/>
      <c r="G20" s="84"/>
      <c r="H20" s="23"/>
      <c r="I20" s="24"/>
    </row>
    <row r="21" spans="1:10" ht="35.450000000000003" customHeight="1" x14ac:dyDescent="0.25">
      <c r="A21" s="22"/>
      <c r="B21" s="103"/>
      <c r="C21" s="104"/>
      <c r="D21" s="105" t="s">
        <v>17</v>
      </c>
      <c r="E21" s="106"/>
      <c r="F21" s="106"/>
      <c r="G21" s="107"/>
      <c r="H21" s="23"/>
      <c r="I21" s="24"/>
    </row>
    <row r="22" spans="1:10" ht="47.45" customHeight="1" x14ac:dyDescent="0.25">
      <c r="A22" s="22" t="s">
        <v>13</v>
      </c>
      <c r="B22" s="83"/>
      <c r="C22" s="84"/>
      <c r="D22" s="83" t="s">
        <v>18</v>
      </c>
      <c r="E22" s="85"/>
      <c r="F22" s="85"/>
      <c r="G22" s="84"/>
      <c r="H22" s="23"/>
      <c r="I22" s="24"/>
    </row>
    <row r="23" spans="1:10" ht="54.6" customHeight="1" x14ac:dyDescent="0.25">
      <c r="A23" s="25" t="s">
        <v>13</v>
      </c>
      <c r="B23" s="86" t="s">
        <v>19</v>
      </c>
      <c r="C23" s="87"/>
      <c r="D23" s="86"/>
      <c r="E23" s="88"/>
      <c r="F23" s="88"/>
      <c r="G23" s="87"/>
      <c r="H23" s="26" t="s">
        <v>20</v>
      </c>
      <c r="I23" s="27"/>
    </row>
    <row r="24" spans="1:10" s="6" customFormat="1" ht="150.75" customHeight="1" x14ac:dyDescent="0.2">
      <c r="A24" s="28" t="s">
        <v>21</v>
      </c>
      <c r="B24" s="94" t="s">
        <v>22</v>
      </c>
      <c r="C24" s="95"/>
      <c r="D24" s="96" t="s">
        <v>23</v>
      </c>
      <c r="E24" s="97"/>
      <c r="F24" s="97"/>
      <c r="G24" s="98"/>
      <c r="H24" s="29" t="s">
        <v>24</v>
      </c>
      <c r="I24" s="30">
        <f>(7763+42*200)*2*0.6*4.42*1.2*0.775</f>
        <v>79727.553359999991</v>
      </c>
      <c r="J24" s="31"/>
    </row>
    <row r="25" spans="1:10" s="6" customFormat="1" ht="13.9" customHeight="1" x14ac:dyDescent="0.2">
      <c r="A25" s="19" t="s">
        <v>13</v>
      </c>
      <c r="B25" s="75" t="s">
        <v>14</v>
      </c>
      <c r="C25" s="76"/>
      <c r="D25" s="75"/>
      <c r="E25" s="77"/>
      <c r="F25" s="77"/>
      <c r="G25" s="76"/>
      <c r="H25" s="20"/>
      <c r="I25" s="21"/>
    </row>
    <row r="26" spans="1:10" s="6" customFormat="1" ht="30" customHeight="1" x14ac:dyDescent="0.2">
      <c r="A26" s="22" t="s">
        <v>13</v>
      </c>
      <c r="B26" s="83" t="s">
        <v>25</v>
      </c>
      <c r="C26" s="84"/>
      <c r="D26" s="83" t="s">
        <v>26</v>
      </c>
      <c r="E26" s="85"/>
      <c r="F26" s="85"/>
      <c r="G26" s="84"/>
      <c r="H26" s="23"/>
      <c r="I26" s="24"/>
    </row>
    <row r="27" spans="1:10" s="6" customFormat="1" ht="52.9" customHeight="1" x14ac:dyDescent="0.2">
      <c r="A27" s="22" t="s">
        <v>13</v>
      </c>
      <c r="B27" s="83"/>
      <c r="C27" s="84"/>
      <c r="D27" s="83" t="s">
        <v>18</v>
      </c>
      <c r="E27" s="85"/>
      <c r="F27" s="85"/>
      <c r="G27" s="84"/>
      <c r="H27" s="23"/>
      <c r="I27" s="24"/>
    </row>
    <row r="28" spans="1:10" s="6" customFormat="1" ht="38.450000000000003" customHeight="1" x14ac:dyDescent="0.2">
      <c r="A28" s="22" t="s">
        <v>13</v>
      </c>
      <c r="B28" s="83"/>
      <c r="C28" s="84"/>
      <c r="D28" s="83" t="s">
        <v>27</v>
      </c>
      <c r="E28" s="85"/>
      <c r="F28" s="85"/>
      <c r="G28" s="84"/>
      <c r="H28" s="23"/>
      <c r="I28" s="24"/>
    </row>
    <row r="29" spans="1:10" s="6" customFormat="1" ht="66" customHeight="1" x14ac:dyDescent="0.2">
      <c r="A29" s="25" t="s">
        <v>13</v>
      </c>
      <c r="B29" s="86" t="s">
        <v>28</v>
      </c>
      <c r="C29" s="87"/>
      <c r="D29" s="86"/>
      <c r="E29" s="88"/>
      <c r="F29" s="88"/>
      <c r="G29" s="87"/>
      <c r="H29" s="32" t="s">
        <v>29</v>
      </c>
      <c r="I29" s="27"/>
    </row>
    <row r="30" spans="1:10" ht="137.25" customHeight="1" x14ac:dyDescent="0.25">
      <c r="A30" s="28" t="s">
        <v>30</v>
      </c>
      <c r="B30" s="89" t="s">
        <v>31</v>
      </c>
      <c r="C30" s="90"/>
      <c r="D30" s="91" t="s">
        <v>32</v>
      </c>
      <c r="E30" s="92"/>
      <c r="F30" s="92"/>
      <c r="G30" s="93"/>
      <c r="H30" s="33" t="s">
        <v>33</v>
      </c>
      <c r="I30" s="34">
        <f>(0+ 800 * 1) * 2* 0.5 * 4.42</f>
        <v>3536</v>
      </c>
    </row>
    <row r="31" spans="1:10" ht="14.45" customHeight="1" x14ac:dyDescent="0.25">
      <c r="A31" s="19" t="s">
        <v>13</v>
      </c>
      <c r="B31" s="75" t="s">
        <v>14</v>
      </c>
      <c r="C31" s="76"/>
      <c r="D31" s="75"/>
      <c r="E31" s="77"/>
      <c r="F31" s="77"/>
      <c r="G31" s="76"/>
      <c r="H31" s="20"/>
      <c r="I31" s="21"/>
    </row>
    <row r="32" spans="1:10" ht="32.450000000000003" customHeight="1" x14ac:dyDescent="0.25">
      <c r="A32" s="22" t="s">
        <v>13</v>
      </c>
      <c r="B32" s="78" t="s">
        <v>15</v>
      </c>
      <c r="C32" s="79"/>
      <c r="D32" s="80" t="s">
        <v>34</v>
      </c>
      <c r="E32" s="81"/>
      <c r="F32" s="81"/>
      <c r="G32" s="82"/>
      <c r="H32" s="35"/>
      <c r="I32" s="36"/>
    </row>
    <row r="33" spans="1:10" ht="46.9" customHeight="1" x14ac:dyDescent="0.25">
      <c r="A33" s="22" t="s">
        <v>13</v>
      </c>
      <c r="B33" s="78"/>
      <c r="C33" s="79"/>
      <c r="D33" s="80" t="s">
        <v>18</v>
      </c>
      <c r="E33" s="81"/>
      <c r="F33" s="81"/>
      <c r="G33" s="82"/>
      <c r="H33" s="35"/>
      <c r="I33" s="36"/>
    </row>
    <row r="34" spans="1:10" ht="39.75" customHeight="1" x14ac:dyDescent="0.25">
      <c r="A34" s="25" t="s">
        <v>13</v>
      </c>
      <c r="B34" s="69" t="s">
        <v>28</v>
      </c>
      <c r="C34" s="70"/>
      <c r="D34" s="69"/>
      <c r="E34" s="71"/>
      <c r="F34" s="71"/>
      <c r="G34" s="70"/>
      <c r="H34" s="37" t="s">
        <v>35</v>
      </c>
      <c r="I34" s="38"/>
    </row>
    <row r="35" spans="1:10" ht="18" customHeight="1" x14ac:dyDescent="0.25">
      <c r="A35" s="39" t="s">
        <v>36</v>
      </c>
      <c r="B35" s="72" t="s">
        <v>37</v>
      </c>
      <c r="C35" s="73"/>
      <c r="D35" s="72"/>
      <c r="E35" s="74"/>
      <c r="F35" s="74"/>
      <c r="G35" s="73"/>
      <c r="H35" s="40"/>
      <c r="I35" s="41">
        <f>ROUND(SUM(I17:I34),2)</f>
        <v>94527.55</v>
      </c>
      <c r="J35" s="42"/>
    </row>
    <row r="36" spans="1:10" ht="35.25" customHeight="1" x14ac:dyDescent="0.25">
      <c r="A36" s="43" t="s">
        <v>38</v>
      </c>
      <c r="B36" s="58" t="s">
        <v>39</v>
      </c>
      <c r="C36" s="59"/>
      <c r="D36" s="58"/>
      <c r="E36" s="60"/>
      <c r="F36" s="60"/>
      <c r="G36" s="59"/>
      <c r="H36" s="44" t="s">
        <v>40</v>
      </c>
      <c r="I36" s="45">
        <f>I35*0.1</f>
        <v>9452.755000000001</v>
      </c>
    </row>
    <row r="37" spans="1:10" ht="43.15" customHeight="1" x14ac:dyDescent="0.25">
      <c r="A37" s="43" t="s">
        <v>41</v>
      </c>
      <c r="B37" s="64" t="s">
        <v>42</v>
      </c>
      <c r="C37" s="65"/>
      <c r="D37" s="66"/>
      <c r="E37" s="67"/>
      <c r="F37" s="67"/>
      <c r="G37" s="68"/>
      <c r="H37" s="44"/>
      <c r="I37" s="46">
        <v>4900</v>
      </c>
    </row>
    <row r="38" spans="1:10" ht="48.75" customHeight="1" x14ac:dyDescent="0.25">
      <c r="A38" s="43" t="s">
        <v>43</v>
      </c>
      <c r="B38" s="64" t="s">
        <v>44</v>
      </c>
      <c r="C38" s="65"/>
      <c r="D38" s="66"/>
      <c r="E38" s="67"/>
      <c r="F38" s="67"/>
      <c r="G38" s="68"/>
      <c r="H38" s="44"/>
      <c r="I38" s="45">
        <v>35866</v>
      </c>
    </row>
    <row r="39" spans="1:10" ht="24.75" customHeight="1" x14ac:dyDescent="0.25">
      <c r="A39" s="43" t="s">
        <v>45</v>
      </c>
      <c r="B39" s="58" t="s">
        <v>46</v>
      </c>
      <c r="C39" s="59"/>
      <c r="D39" s="58"/>
      <c r="E39" s="60"/>
      <c r="F39" s="60"/>
      <c r="G39" s="59"/>
      <c r="H39" s="47" t="s">
        <v>47</v>
      </c>
      <c r="I39" s="45">
        <f>ROUND(SUM(I35:I38),2)</f>
        <v>144746.31</v>
      </c>
      <c r="J39" s="42"/>
    </row>
    <row r="40" spans="1:10" x14ac:dyDescent="0.25">
      <c r="A40" s="43" t="s">
        <v>48</v>
      </c>
      <c r="B40" s="58" t="s">
        <v>49</v>
      </c>
      <c r="C40" s="59"/>
      <c r="D40" s="58"/>
      <c r="E40" s="60"/>
      <c r="F40" s="60"/>
      <c r="G40" s="59"/>
      <c r="H40" s="47" t="s">
        <v>50</v>
      </c>
      <c r="I40" s="45">
        <f>I39*0.2</f>
        <v>28949.262000000002</v>
      </c>
    </row>
    <row r="41" spans="1:10" ht="14.45" customHeight="1" x14ac:dyDescent="0.25">
      <c r="A41" s="43" t="s">
        <v>51</v>
      </c>
      <c r="B41" s="61" t="s">
        <v>52</v>
      </c>
      <c r="C41" s="62"/>
      <c r="D41" s="61"/>
      <c r="E41" s="63"/>
      <c r="F41" s="63"/>
      <c r="G41" s="62"/>
      <c r="H41" s="48" t="s">
        <v>53</v>
      </c>
      <c r="I41" s="49">
        <f>ROUND(I39+I40,2)</f>
        <v>173695.57</v>
      </c>
    </row>
    <row r="42" spans="1:10" x14ac:dyDescent="0.25">
      <c r="A42" s="50"/>
      <c r="B42" s="50"/>
      <c r="C42" s="50"/>
      <c r="D42" s="50"/>
      <c r="E42" s="50"/>
      <c r="F42" s="50"/>
      <c r="G42" s="50"/>
      <c r="H42" s="50"/>
      <c r="I42" s="50"/>
    </row>
    <row r="43" spans="1:10" ht="15.75" x14ac:dyDescent="0.25">
      <c r="A43" s="54" t="s">
        <v>54</v>
      </c>
      <c r="B43" s="54"/>
      <c r="C43" s="54"/>
      <c r="D43" s="54"/>
      <c r="E43" s="54"/>
      <c r="F43" s="50"/>
      <c r="G43" s="50"/>
      <c r="H43" s="50"/>
      <c r="I43" s="50"/>
    </row>
    <row r="44" spans="1:10" ht="15.75" x14ac:dyDescent="0.25">
      <c r="A44" s="54" t="s">
        <v>68</v>
      </c>
      <c r="B44" s="54"/>
      <c r="C44" s="54"/>
      <c r="D44" s="54"/>
      <c r="E44" s="54"/>
      <c r="F44" s="51"/>
      <c r="G44" s="51"/>
      <c r="H44" s="51"/>
      <c r="I44" s="51"/>
    </row>
    <row r="45" spans="1:10" ht="15.75" x14ac:dyDescent="0.25">
      <c r="A45" s="54" t="s">
        <v>66</v>
      </c>
      <c r="B45" s="54"/>
      <c r="C45" s="54"/>
      <c r="D45" s="54"/>
      <c r="E45" s="54"/>
    </row>
    <row r="46" spans="1:10" ht="15.75" x14ac:dyDescent="0.25">
      <c r="A46" s="55" t="s">
        <v>55</v>
      </c>
      <c r="B46" s="54"/>
      <c r="C46" s="54"/>
      <c r="D46" s="54"/>
      <c r="E46" s="54"/>
    </row>
    <row r="47" spans="1:10" ht="15.75" x14ac:dyDescent="0.25">
      <c r="A47" s="54" t="s">
        <v>67</v>
      </c>
      <c r="B47" s="54"/>
      <c r="C47" s="54"/>
      <c r="D47" s="54"/>
      <c r="E47" s="54"/>
    </row>
  </sheetData>
  <mergeCells count="6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40:C40"/>
    <mergeCell ref="D40:G40"/>
    <mergeCell ref="B41:C41"/>
    <mergeCell ref="D41:G41"/>
    <mergeCell ref="B37:C37"/>
    <mergeCell ref="D37:G37"/>
    <mergeCell ref="B38:C38"/>
    <mergeCell ref="D38:G38"/>
    <mergeCell ref="B39:C39"/>
    <mergeCell ref="D39:G39"/>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Митяшев</vt:lpstr>
      <vt:lpstr>Лист1</vt:lpstr>
      <vt:lpstr>Лист2</vt:lpstr>
      <vt:lpstr>Лист3</vt:lpstr>
      <vt:lpstr>Митяшев!Заголовки_для_печати</vt:lpstr>
      <vt:lpstr>Митяшев!Область_печати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2020-09-11T06:38:05Z</dcterms:modified>
</cp:coreProperties>
</file>