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25" sheetId="1" r:id="rId1"/>
  </sheets>
  <definedNames>
    <definedName name="_xlnm.Print_Titles" localSheetId="0">'Приложение № 25'!$15:$15</definedName>
    <definedName name="_xlnm.Print_Area" localSheetId="0">'Приложение № 25'!$A$1:$I$31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 s="1"/>
  <c r="I16" i="1"/>
  <c r="I23" i="1" l="1"/>
  <c r="I24" i="1" l="1"/>
  <c r="I25" i="1" s="1"/>
</calcChain>
</file>

<file path=xl/sharedStrings.xml><?xml version="1.0" encoding="utf-8"?>
<sst xmlns="http://schemas.openxmlformats.org/spreadsheetml/2006/main" count="52" uniqueCount="46">
  <si>
    <t>Приложение № 25</t>
  </si>
  <si>
    <t>к договору №  1882П     от 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</si>
  <si>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</si>
  <si>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</si>
  <si>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</si>
  <si>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</si>
  <si>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</si>
  <si>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</si>
  <si>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</si>
  <si>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</si>
  <si>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 xml:space="preserve">Смета </t>
  </si>
  <si>
    <t>Проектные работы</t>
  </si>
  <si>
    <t>Реконструкция в ТП-1027 замена оборудования (трансформатор 250 кВА на трансформатор 400 кВА)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</si>
  <si>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</si>
  <si>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</si>
  <si>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</si>
  <si>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</si>
  <si>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</si>
  <si>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</si>
  <si>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</si>
  <si>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Стек=0,370321(млн.руб)
Сбаз=0,370321/5.01*1=0.07391637(млн.руб);</t>
  </si>
  <si>
    <t>C * (Aкрайнее / Скрайнее) * Кст * Ктек
0.07391637
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</si>
  <si>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</si>
  <si>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</si>
  <si>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</si>
  <si>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</si>
  <si>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</si>
  <si>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</si>
  <si>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</si>
  <si>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</si>
  <si>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</si>
  <si>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</si>
  <si>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</si>
  <si>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</si>
  <si>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</si>
  <si>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</si>
  <si>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</si>
  <si>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</si>
  <si>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</si>
  <si>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</si>
  <si>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</si>
  <si>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</si>
  <si>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</si>
  <si>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п.5-6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</si>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</sst>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5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6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J11" sqref="J11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</row>
    <row r="13" spans="1:10" ht="14.25" customHeight="1" x14ac:dyDescent="0.25">
      <c r="A13" s="9"/>
      <c r="D13" s="10"/>
      <c r="E13" s="11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</row>
    <row r="16" spans="1:10" ht="134.44999999999999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ROUND(0.07391637* (0.018 / 0.2) * 1 * 4.27 * 0.85*1000000,2)</f>
        <v>24145.15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</row>
    <row r="19" spans="1:10" ht="52.9" customHeight="1" x14ac:dyDescent="0.25">
      <c r="A19" s="37" t="s">
        <v>22</v>
      </c>
      <c r="B19" s="43"/>
      <c r="C19" s="39"/>
      <c r="D19" s="38" t="s">
        <v>26</v>
      </c>
      <c r="E19" s="40"/>
      <c r="F19" s="40"/>
      <c r="G19" s="39"/>
      <c r="H19" s="44" t="s">
        <v>27</v>
      </c>
      <c r="I19" s="42"/>
    </row>
    <row r="20" spans="1:10" ht="66" customHeight="1" x14ac:dyDescent="0.25">
      <c r="A20" s="45" t="s">
        <v>22</v>
      </c>
      <c r="B20" s="46" t="s">
        <v>28</v>
      </c>
      <c r="C20" s="47"/>
      <c r="D20" s="46"/>
      <c r="E20" s="48"/>
      <c r="F20" s="48"/>
      <c r="G20" s="47"/>
      <c r="H20" s="49" t="s">
        <v>29</v>
      </c>
      <c r="I20" s="50"/>
    </row>
    <row r="21" spans="1:10" ht="18" customHeight="1" x14ac:dyDescent="0.25">
      <c r="A21" s="51" t="s">
        <v>30</v>
      </c>
      <c r="B21" s="52" t="s">
        <v>31</v>
      </c>
      <c r="C21" s="53"/>
      <c r="D21" s="52"/>
      <c r="E21" s="54"/>
      <c r="F21" s="54"/>
      <c r="G21" s="53"/>
      <c r="H21" s="55"/>
      <c r="I21" s="56">
        <f>ROUND(SUM(I16:I20),2)</f>
        <v>24145.15</v>
      </c>
      <c r="J21" s="57"/>
    </row>
    <row r="22" spans="1:10" ht="35.25" customHeight="1" x14ac:dyDescent="0.25">
      <c r="A22" s="58" t="s">
        <v>32</v>
      </c>
      <c r="B22" s="59" t="s">
        <v>33</v>
      </c>
      <c r="C22" s="60"/>
      <c r="D22" s="59"/>
      <c r="E22" s="61"/>
      <c r="F22" s="61"/>
      <c r="G22" s="60"/>
      <c r="H22" s="62" t="s">
        <v>34</v>
      </c>
      <c r="I22" s="63">
        <f>I21*0.1</f>
        <v>2414.5150000000003</v>
      </c>
    </row>
    <row r="23" spans="1:10" ht="24.75" customHeight="1" x14ac:dyDescent="0.25">
      <c r="A23" s="58" t="s">
        <v>35</v>
      </c>
      <c r="B23" s="59" t="s">
        <v>36</v>
      </c>
      <c r="C23" s="60"/>
      <c r="D23" s="59"/>
      <c r="E23" s="61"/>
      <c r="F23" s="61"/>
      <c r="G23" s="60"/>
      <c r="H23" s="64" t="s">
        <v>37</v>
      </c>
      <c r="I23" s="63">
        <f>ROUND(SUM(I21:I22),2)</f>
        <v>26559.67</v>
      </c>
      <c r="J23" s="57"/>
    </row>
    <row r="24" spans="1:10" x14ac:dyDescent="0.25">
      <c r="A24" s="58" t="s">
        <v>38</v>
      </c>
      <c r="B24" s="59" t="s">
        <v>39</v>
      </c>
      <c r="C24" s="60"/>
      <c r="D24" s="59"/>
      <c r="E24" s="61"/>
      <c r="F24" s="61"/>
      <c r="G24" s="60"/>
      <c r="H24" s="64" t="s">
        <v>40</v>
      </c>
      <c r="I24" s="63">
        <f>ROUND(I23*0.2,2)</f>
        <v>5311.93</v>
      </c>
    </row>
    <row r="25" spans="1:10" x14ac:dyDescent="0.25">
      <c r="A25" s="58" t="s">
        <v>41</v>
      </c>
      <c r="B25" s="65" t="s">
        <v>42</v>
      </c>
      <c r="C25" s="66"/>
      <c r="D25" s="65"/>
      <c r="E25" s="67"/>
      <c r="F25" s="67"/>
      <c r="G25" s="66"/>
      <c r="H25" s="68" t="s">
        <v>43</v>
      </c>
      <c r="I25" s="69">
        <f>ROUND(I23+I24,2)</f>
        <v>31871.599999999999</v>
      </c>
    </row>
    <row r="26" spans="1:10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10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10" x14ac:dyDescent="0.25">
      <c r="A28" s="5"/>
      <c r="B28" s="5" t="s">
        <v>44</v>
      </c>
      <c r="C28" s="5"/>
      <c r="D28" s="5"/>
      <c r="E28" s="5"/>
      <c r="F28" s="5" t="s">
        <v>45</v>
      </c>
      <c r="G28" s="5"/>
      <c r="H28" s="5"/>
      <c r="I28" s="5"/>
    </row>
  </sheetData>
  <mergeCells count="27">
    <mergeCell ref="B25:C25"/>
    <mergeCell ref="D25:G25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25</vt:lpstr>
      <vt:lpstr>'Приложение № 25'!Заголовки_для_печати</vt:lpstr>
      <vt:lpstr>'Приложение № 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2020-02-14T10:49:00Z</dcterms:created>
  <dcterms:modified xsi:type="dcterms:W3CDTF">2020-02-14T10:49:27Z</dcterms:modified>
</cp:coreProperties>
</file>