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120" yWindow="105" windowWidth="15120" windowHeight="8010"/>
  </bookViews>
  <sheets>
    <sheet name="КЛ ТП-142" sheetId="4" r:id="rId1"/>
    <sheet name="геодКЛ ТП-142 0,3га" sheetId="5" r:id="rId2"/>
    <sheet name="Лист1" sheetId="1" r:id="rId3"/>
    <sheet name="Лист2" sheetId="2" r:id="rId4"/>
    <sheet name="Лист3" sheetId="3" r:id="rId5"/>
  </sheets>
  <definedNames>
    <definedName name="_xlnm.Print_Titles" localSheetId="0">'КЛ ТП-142'!$16:$16</definedName>
    <definedName name="_xlnm.Print_Area" localSheetId="1">'геодКЛ ТП-142 0,3га'!$A$1:$H$66</definedName>
    <definedName name="_xlnm.Print_Area" localSheetId="0">'КЛ ТП-142'!$A$1:$I$46</definedName>
  </definedNames>
  <calcPr calcId="145621" refMode="R1C1"/>
</workbook>
</file>

<file path=xl/calcChain.xml><?xml version="1.0" encoding="utf-8"?>
<calcChain xmlns="http://schemas.openxmlformats.org/spreadsheetml/2006/main">
  <c r="H56" i="5" l="1"/>
  <c r="H48" i="5"/>
  <c r="H44" i="5"/>
  <c r="H37" i="5"/>
  <c r="H31" i="5"/>
  <c r="H23" i="5"/>
  <c r="H16" i="5"/>
  <c r="I24" i="4"/>
  <c r="I17" i="4"/>
  <c r="I29" i="4" l="1"/>
  <c r="H50" i="5"/>
  <c r="H52" i="5" s="1"/>
  <c r="H54" i="5" s="1"/>
  <c r="H55" i="5" s="1"/>
  <c r="H57" i="5" s="1"/>
  <c r="I30" i="4"/>
  <c r="I33" i="4" s="1"/>
  <c r="I34" i="4" l="1"/>
  <c r="I35" i="4" s="1"/>
</calcChain>
</file>

<file path=xl/sharedStrings.xml><?xml version="1.0" encoding="utf-8"?>
<sst xmlns="http://schemas.openxmlformats.org/spreadsheetml/2006/main" count="164" uniqueCount="131">
  <si>
    <t xml:space="preserve">Согласовано:        </t>
  </si>
  <si>
    <t>Утверждаю:</t>
  </si>
  <si>
    <t>Директор</t>
  </si>
  <si>
    <t xml:space="preserve">ООО «ГорЭнергоСервис»                                                                                                                                                                           </t>
  </si>
  <si>
    <t>_____________ Д.В. Пивовар</t>
  </si>
  <si>
    <t>"___" _________________  2021г.</t>
  </si>
  <si>
    <t xml:space="preserve">на  рабочую документацию        
</t>
  </si>
  <si>
    <t>Проектирование КЛ- 0,4кВ от РУ-0,4кВ ТП-142 до опоры ВЛИ-0,4кВ по адресу: г.Саратов, ул.им. А.М. Горького</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</si>
  <si>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</si>
  <si>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</si>
  <si>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</si>
  <si>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 </t>
  </si>
  <si>
    <t>Стоимость, руб.</t>
  </si>
  <si>
    <t>1</t>
  </si>
  <si>
    <t>Кабельные линии напряжением до 35 кВ. Интервалы протяженности до 100 м.АПвБбШв 4х120мм2 - 72м</t>
  </si>
  <si>
    <t>Коммунальные инженерные сети и сооружения, 2012 г. Раздел 3. Таблица 17. Квартальные, межквартальные, уличные кабельные электросети, п.4
A=11.960 тыс.руб; B=-тыс.руб;
Осн. показ. Х=72 (м) 
Количество = 1</t>
  </si>
  <si>
    <t>(A + B * Xзад) * Количество * Кст * Ктек * K1 * K2
(11960 руб + 1 * 72) * 1 * 0.6 * 4.53 *1.1* 1.4  * 0.775</t>
  </si>
  <si>
    <t/>
  </si>
  <si>
    <t>Коэффициенты</t>
  </si>
  <si>
    <t>Стадия: Рабочая документация</t>
  </si>
  <si>
    <t>Кст = 0.6</t>
  </si>
  <si>
    <t>Ктек = 4.53
Письмо Минстроя России от 22.01.2021г. №1886-ИФ/09</t>
  </si>
  <si>
    <t>K1 = 1.1
Глава 2.8, п.2.8.1.1</t>
  </si>
  <si>
    <t>K2 = 1.4
Глава 2.8, п.2.8.1.1</t>
  </si>
  <si>
    <t>Разделы документации</t>
  </si>
  <si>
    <t>(24.5% + 23.5% + 2.5% + 17.0%  + 10.0%) = 77,5%</t>
  </si>
  <si>
    <t>2</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</si>
  <si>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</si>
  <si>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Х=1 (1 сеть) 
Количество = 1</t>
  </si>
  <si>
    <t>(A + B * Xзад) * Количество * Кст * Ктек
(0 руб + 800 руб * 1) *1 * 0.50 * 4.53</t>
  </si>
  <si>
    <t>Стадия: Рабочий проект</t>
  </si>
  <si>
    <t>Кст = 0.50</t>
  </si>
  <si>
    <t>(100%) = 100%</t>
  </si>
  <si>
    <t>3</t>
  </si>
  <si>
    <t>Итого по смете:</t>
  </si>
  <si>
    <t>4</t>
  </si>
  <si>
    <t>Сбор исходных данных</t>
  </si>
  <si>
    <t>10% от п.3</t>
  </si>
  <si>
    <t>5</t>
  </si>
  <si>
    <t xml:space="preserve">Согласование с организациями города
</t>
  </si>
  <si>
    <t>6</t>
  </si>
  <si>
    <t xml:space="preserve">Инженерно-геодезические изыскания
</t>
  </si>
  <si>
    <t>7</t>
  </si>
  <si>
    <t>Итого без НДС</t>
  </si>
  <si>
    <t>Сумма от п.3-6</t>
  </si>
  <si>
    <t>8</t>
  </si>
  <si>
    <t>НДС</t>
  </si>
  <si>
    <t>20% от п.7</t>
  </si>
  <si>
    <t>9</t>
  </si>
  <si>
    <t>Всего по смете:</t>
  </si>
  <si>
    <t>Сумма от п.7-8</t>
  </si>
  <si>
    <t>Составил:</t>
  </si>
  <si>
    <t>Проверил:</t>
  </si>
  <si>
    <t xml:space="preserve">Приложение № </t>
  </si>
  <si>
    <t>к договору №       от    "____"___________ 2021 г.</t>
  </si>
  <si>
    <t xml:space="preserve">ООО ПГРИИ «ЭЛТЕК»                                                                                                                                                                                  </t>
  </si>
  <si>
    <t xml:space="preserve">_____________   </t>
  </si>
  <si>
    <t xml:space="preserve">Смета № </t>
  </si>
  <si>
    <t xml:space="preserve">Инженерно-геодезические изыскания по объекту: </t>
  </si>
  <si>
    <t>(наименование работ и затрат, наименование объекта)</t>
  </si>
  <si>
    <t xml:space="preserve">№
п/п
</t>
  </si>
  <si>
    <t>Характеристика предприятия, здания, сооружения или вида работ</t>
  </si>
  <si>
    <t>№ частей, глав, таблиц, параграфов  сборника цен на изыскательские работы для строительства</t>
  </si>
  <si>
    <t>Расчет стоимости: 
а + вх  или 
количество х  цена</t>
  </si>
  <si>
    <t>Стоимость
руб.</t>
  </si>
  <si>
    <t xml:space="preserve">Создание инженерно-топографических планов на застроенной территории
в масштабе 1:500
(полевые работы)                       </t>
  </si>
  <si>
    <t xml:space="preserve">СБЦ Инженерно-геодезические изыскания- 2004-01-01 г.  Табл. 9 § 5                                           </t>
  </si>
  <si>
    <r>
      <t>S</t>
    </r>
    <r>
      <rPr>
        <sz val="5"/>
        <color indexed="8"/>
        <rFont val="Arial"/>
        <family val="2"/>
        <charset val="204"/>
      </rPr>
      <t xml:space="preserve">съемки </t>
    </r>
    <r>
      <rPr>
        <sz val="10"/>
        <color indexed="8"/>
        <rFont val="Arial"/>
        <family val="2"/>
        <charset val="204"/>
      </rPr>
      <t>х 2233 х К1х К2  
х К3х К4</t>
    </r>
  </si>
  <si>
    <t>S съемки, га =</t>
  </si>
  <si>
    <t xml:space="preserve">Табл. 9 вид тер.застроенная  </t>
  </si>
  <si>
    <t xml:space="preserve">Прим. 3 К1 = </t>
  </si>
  <si>
    <t xml:space="preserve">Прим. 4 К2= </t>
  </si>
  <si>
    <t>Табл. 10 § 1   К3=</t>
  </si>
  <si>
    <t xml:space="preserve">Об. ук. п. 14 К4= </t>
  </si>
  <si>
    <t>Создание инженерно-топографических планов на застроенной территории 
в масштабе 1:500
(камеральные работы)</t>
  </si>
  <si>
    <r>
      <t>S</t>
    </r>
    <r>
      <rPr>
        <sz val="5"/>
        <color indexed="8"/>
        <rFont val="Arial"/>
        <family val="2"/>
        <charset val="204"/>
      </rPr>
      <t xml:space="preserve">съемки </t>
    </r>
    <r>
      <rPr>
        <sz val="10"/>
        <color indexed="8"/>
        <rFont val="Arial"/>
        <family val="2"/>
        <charset val="204"/>
      </rPr>
      <t>х 737 х К1х К2  
х К3 х К4 х К5</t>
    </r>
  </si>
  <si>
    <t xml:space="preserve">Прим. 4 К2=   </t>
  </si>
  <si>
    <t xml:space="preserve">Прим. 6 К3=   </t>
  </si>
  <si>
    <t xml:space="preserve">Об. ук. п. 15г К4= </t>
  </si>
  <si>
    <t xml:space="preserve">Об. ук. п. 15д К5= </t>
  </si>
  <si>
    <t xml:space="preserve">Создание инженерно-топографических планов на застроенной территории
в масштабе 1:500
(полевые работы)          </t>
  </si>
  <si>
    <r>
      <t>S</t>
    </r>
    <r>
      <rPr>
        <sz val="5"/>
        <color indexed="8"/>
        <rFont val="Arial"/>
        <family val="2"/>
        <charset val="204"/>
      </rPr>
      <t xml:space="preserve">съемки </t>
    </r>
    <r>
      <rPr>
        <sz val="10"/>
        <color indexed="8"/>
        <rFont val="Arial"/>
        <family val="2"/>
        <charset val="204"/>
      </rPr>
      <t xml:space="preserve">х 3284 х К1х К2  
х К3 </t>
    </r>
  </si>
  <si>
    <t xml:space="preserve">Прим. 4 К1= </t>
  </si>
  <si>
    <t>Табл. 10 § 1   К2=</t>
  </si>
  <si>
    <t xml:space="preserve">Об. ук. п. 14 К3= </t>
  </si>
  <si>
    <r>
      <t>S</t>
    </r>
    <r>
      <rPr>
        <sz val="5"/>
        <color indexed="8"/>
        <rFont val="Arial"/>
        <family val="2"/>
        <charset val="204"/>
      </rPr>
      <t xml:space="preserve">съемки </t>
    </r>
    <r>
      <rPr>
        <sz val="10"/>
        <color indexed="8"/>
        <rFont val="Arial"/>
        <family val="2"/>
        <charset val="204"/>
      </rPr>
      <t xml:space="preserve">х 1067 х К1х К2  
х К3 х К4 </t>
    </r>
  </si>
  <si>
    <t xml:space="preserve">Прим. 4 К1=   </t>
  </si>
  <si>
    <t xml:space="preserve">Прим. 6 К2=   </t>
  </si>
  <si>
    <t xml:space="preserve">Об. ук. п. 15г К3= </t>
  </si>
  <si>
    <t xml:space="preserve">Об. ук. п. 15д К4= </t>
  </si>
  <si>
    <t>Составление планов подземных и надземных сооружений
в масштабе 1:500</t>
  </si>
  <si>
    <t xml:space="preserve">СБЦ Инженерно-геодезические изыскания- 2004-01-01 г.                                       </t>
  </si>
  <si>
    <r>
      <t>S</t>
    </r>
    <r>
      <rPr>
        <sz val="5"/>
        <color indexed="8"/>
        <rFont val="Arial"/>
        <family val="2"/>
        <charset val="204"/>
      </rPr>
      <t xml:space="preserve">съемки </t>
    </r>
    <r>
      <rPr>
        <sz val="10"/>
        <color indexed="8"/>
        <rFont val="Arial"/>
        <family val="2"/>
        <charset val="204"/>
      </rPr>
      <t>х 320 х К1</t>
    </r>
  </si>
  <si>
    <t>Табл. 75 § 1 кол-во коммуникаций на участке</t>
  </si>
  <si>
    <t xml:space="preserve">Табл. 75 § 1 Прим. 4 К1 = </t>
  </si>
  <si>
    <t>Проверка полноты планов 
подземных коммуникаций в 
эксплуатирующих организациях</t>
  </si>
  <si>
    <t xml:space="preserve">СБЦ Инженерно-геодезические изыскания- 2004-01-01 г.                                          </t>
  </si>
  <si>
    <t>480 х 9</t>
  </si>
  <si>
    <t>Табл. 75 § 1п. 18
Прим. 3</t>
  </si>
  <si>
    <t>Расходы по внутреннему 
транспорту</t>
  </si>
  <si>
    <t xml:space="preserve">СБЦ Инженерно-геодезические изыскания- 2004-01-01 г.               </t>
  </si>
  <si>
    <t>8,75% от   (п. 1 + п.3)</t>
  </si>
  <si>
    <t xml:space="preserve">Табл. 4 § 1 
Об. ук  п. 9
</t>
  </si>
  <si>
    <t>Расходы по организации и 
ликвидации изысканий</t>
  </si>
  <si>
    <t>6% от  (п.1 + п.3 + п.7) х 2.5</t>
  </si>
  <si>
    <t xml:space="preserve">§ 1 Об. ук  п. 13
Прим. 1            
</t>
  </si>
  <si>
    <t>К=2,5</t>
  </si>
  <si>
    <t xml:space="preserve">ИТОГО: </t>
  </si>
  <si>
    <t>Сумма от п.1-8</t>
  </si>
  <si>
    <t>Инфляционный индекс</t>
  </si>
  <si>
    <t>Об. ук. п.20 
Письмо Минстроя России от 22.01.2021 №1886-ИФ/09  К = 4.60</t>
  </si>
  <si>
    <t>4,60х п.9</t>
  </si>
  <si>
    <t>Получение сведений, внесенных в государственный кадастр недвижимости</t>
  </si>
  <si>
    <t xml:space="preserve">Приказ Министерства экономического развития РФ от 30.07.2010г. №343
</t>
  </si>
  <si>
    <t>2х 2400</t>
  </si>
  <si>
    <t>ИТОГО ПО СМЕТЕ:</t>
  </si>
  <si>
    <t>Сумма от п.10-11</t>
  </si>
  <si>
    <t>Егорова О.Д.</t>
  </si>
  <si>
    <t>Ведущий инженер-сметчик ООО "ГЭС"</t>
  </si>
  <si>
    <t xml:space="preserve">_____________________ГолахО.И. </t>
  </si>
  <si>
    <t>_____________________Шокурова Ю.Н.</t>
  </si>
  <si>
    <t>"СОГЛАСОВАНО"</t>
  </si>
  <si>
    <t>"УТВЕРЖДАЮ"</t>
  </si>
  <si>
    <t>ПОДРЯДЧИК</t>
  </si>
  <si>
    <t xml:space="preserve">ЗАКАЗЧИК   </t>
  </si>
  <si>
    <t xml:space="preserve">Первый заместитель </t>
  </si>
  <si>
    <t>генерального директора ЗАО "СПГЭС"</t>
  </si>
  <si>
    <t>_____________А.Н.Куликов</t>
  </si>
  <si>
    <t>_____________Е.Н.Стрелин</t>
  </si>
  <si>
    <t>"______"  ________________  2021г.</t>
  </si>
  <si>
    <t xml:space="preserve">   Приложение  № 2 к договору № 2087 П от "13" апреля 2021г. </t>
  </si>
</sst>
</file>

<file path=xl/styles.xml><?xml version="1.0" encoding="utf-8"?>
<styleSheet xmlns="http://schemas.openxmlformats.org/spreadsheetml/2006/main" xmlns:mc="http://schemas.openxmlformats.org/markup-compatibility/2006" xmlns:x14ac="http://schemas.microsoft.com/office/spreadsheetml/2009/9/ac" mc:Ignorable="x14ac">
  <numFmts count="3">
    <numFmt numFmtId="164" formatCode="0.000000000"/>
    <numFmt numFmtId="165" formatCode="_-* #,##0.00_р_._-;\-* #,##0.00_р_._-;_-* &quot;-&quot;??_р_._-;_-@_-"/>
    <numFmt numFmtId="166" formatCode="_-* #,##0_р_._-;\-* #,##0_р_._-;_-* &quot;-&quot;??_р_._-;_-@_-"/>
  </numFmts>
  <fonts count="26" x14ac:knownFonts="1">
    <font>
      <sz val="11"/>
      <color theme="1"/>
      <name val="Calibri"/>
      <family val="2"/>
      <charset val="204"/>
      <scheme val="minor"/>
    </font>
    <font>
      <sz val="11"/>
      <color theme="1"/>
      <name val="Calibri"/>
      <family val="2"/>
      <charset val="204"/>
      <scheme val="minor"/>
    </font>
    <font>
      <sz val="10"/>
      <name val="Arial"/>
      <family val="2"/>
      <charset val="204"/>
    </font>
    <font>
      <sz val="10"/>
      <name val="Arial Cyr"/>
      <charset val="204"/>
    </font>
    <font>
      <sz val="11"/>
      <name val="Arial"/>
      <family val="2"/>
      <charset val="204"/>
    </font>
    <font>
      <sz val="11"/>
      <color indexed="8"/>
      <name val="Arial"/>
      <family val="2"/>
      <charset val="204"/>
    </font>
    <font>
      <sz val="11"/>
      <color theme="1"/>
      <name val="Arial"/>
      <family val="2"/>
      <charset val="204"/>
    </font>
    <font>
      <b/>
      <sz val="11"/>
      <name val="Arial"/>
      <family val="2"/>
      <charset val="204"/>
    </font>
    <font>
      <b/>
      <sz val="9"/>
      <name val="Arial"/>
      <family val="2"/>
      <charset val="204"/>
    </font>
    <font>
      <i/>
      <sz val="7"/>
      <name val="Arial"/>
      <family val="2"/>
      <charset val="204"/>
    </font>
    <font>
      <sz val="9"/>
      <name val="Arial"/>
      <family val="2"/>
      <charset val="204"/>
    </font>
    <font>
      <sz val="8"/>
      <name val="Arial"/>
      <family val="2"/>
      <charset val="204"/>
    </font>
    <font>
      <b/>
      <sz val="10"/>
      <name val="Arial"/>
      <family val="2"/>
      <charset val="204"/>
    </font>
    <font>
      <sz val="10"/>
      <color theme="1"/>
      <name val="Arial"/>
      <family val="2"/>
      <charset val="204"/>
    </font>
    <font>
      <sz val="9"/>
      <color theme="1"/>
      <name val="Arial"/>
      <family val="2"/>
      <charset val="204"/>
    </font>
    <font>
      <b/>
      <sz val="8"/>
      <name val="Arial"/>
      <family val="2"/>
      <charset val="204"/>
    </font>
    <font>
      <sz val="9"/>
      <name val="Tahoma"/>
      <family val="2"/>
      <charset val="204"/>
    </font>
    <font>
      <sz val="10"/>
      <name val="Times New Roman"/>
      <family val="1"/>
      <charset val="204"/>
    </font>
    <font>
      <i/>
      <sz val="7"/>
      <color theme="1"/>
      <name val="Arial"/>
      <family val="2"/>
      <charset val="204"/>
    </font>
    <font>
      <b/>
      <sz val="9"/>
      <color theme="1"/>
      <name val="Arial"/>
      <family val="2"/>
      <charset val="204"/>
    </font>
    <font>
      <sz val="5"/>
      <color indexed="8"/>
      <name val="Arial"/>
      <family val="2"/>
      <charset val="204"/>
    </font>
    <font>
      <sz val="10"/>
      <color indexed="8"/>
      <name val="Arial"/>
      <family val="2"/>
      <charset val="204"/>
    </font>
    <font>
      <sz val="10"/>
      <color theme="0"/>
      <name val="Arial"/>
      <family val="2"/>
      <charset val="204"/>
    </font>
    <font>
      <b/>
      <sz val="10"/>
      <color theme="1"/>
      <name val="Arial"/>
      <family val="2"/>
      <charset val="204"/>
    </font>
    <font>
      <sz val="12"/>
      <name val="Arial"/>
      <family val="2"/>
      <charset val="204"/>
    </font>
    <font>
      <sz val="12"/>
      <color indexed="8"/>
      <name val="Arial"/>
      <family val="2"/>
      <charset val="204"/>
    </font>
  </fonts>
  <fills count="3">
    <fill>
      <patternFill patternType="none"/>
    </fill>
    <fill>
      <patternFill patternType="gray125"/>
    </fill>
    <fill>
      <patternFill patternType="solid">
        <fgColor theme="0"/>
        <bgColor indexed="64"/>
      </patternFill>
    </fill>
  </fills>
  <borders count="37">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right/>
      <top style="thin">
        <color indexed="8"/>
      </top>
      <bottom style="thin">
        <color indexed="8"/>
      </bottom>
      <diagonal/>
    </border>
    <border>
      <left style="thin">
        <color indexed="8"/>
      </left>
      <right/>
      <top style="thin">
        <color indexed="8"/>
      </top>
      <bottom style="thin">
        <color indexed="64"/>
      </bottom>
      <diagonal/>
    </border>
    <border>
      <left/>
      <right style="thin">
        <color indexed="8"/>
      </right>
      <top style="thin">
        <color indexed="8"/>
      </top>
      <bottom style="thin">
        <color indexed="64"/>
      </bottom>
      <diagonal/>
    </border>
    <border>
      <left/>
      <right/>
      <top style="thin">
        <color indexed="8"/>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diagonal/>
    </border>
    <border>
      <left/>
      <right/>
      <top style="thin">
        <color indexed="64"/>
      </top>
      <bottom/>
      <diagonal/>
    </border>
    <border>
      <left style="thin">
        <color indexed="64"/>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right style="thin">
        <color indexed="64"/>
      </right>
      <top style="thin">
        <color indexed="22"/>
      </top>
      <bottom style="thin">
        <color indexed="22"/>
      </bottom>
      <diagonal/>
    </border>
    <border>
      <left/>
      <right/>
      <top style="thin">
        <color indexed="22"/>
      </top>
      <bottom style="thin">
        <color indexed="22"/>
      </bottom>
      <diagonal/>
    </border>
    <border>
      <left style="thin">
        <color indexed="64"/>
      </left>
      <right style="thin">
        <color indexed="64"/>
      </right>
      <top/>
      <bottom style="thin">
        <color indexed="22"/>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22"/>
      </bottom>
      <diagonal/>
    </border>
    <border>
      <left/>
      <right style="thin">
        <color indexed="64"/>
      </right>
      <top style="thin">
        <color indexed="64"/>
      </top>
      <bottom style="thin">
        <color indexed="22"/>
      </bottom>
      <diagonal/>
    </border>
    <border>
      <left/>
      <right/>
      <top style="thin">
        <color indexed="64"/>
      </top>
      <bottom style="thin">
        <color indexed="22"/>
      </bottom>
      <diagonal/>
    </border>
    <border>
      <left style="thin">
        <color indexed="64"/>
      </left>
      <right/>
      <top style="thin">
        <color indexed="22"/>
      </top>
      <bottom style="thin">
        <color indexed="64"/>
      </bottom>
      <diagonal/>
    </border>
    <border>
      <left/>
      <right style="thin">
        <color indexed="64"/>
      </right>
      <top style="thin">
        <color indexed="22"/>
      </top>
      <bottom style="thin">
        <color indexed="64"/>
      </bottom>
      <diagonal/>
    </border>
    <border>
      <left/>
      <right/>
      <top style="thin">
        <color indexed="22"/>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s>
  <cellStyleXfs count="29">
    <xf numFmtId="0" fontId="0" fillId="0" borderId="0"/>
    <xf numFmtId="0" fontId="2" fillId="0" borderId="0"/>
    <xf numFmtId="0" fontId="3" fillId="0" borderId="0"/>
    <xf numFmtId="0" fontId="16" fillId="0" borderId="30">
      <alignment horizontal="center"/>
    </xf>
    <xf numFmtId="0" fontId="3" fillId="0" borderId="0">
      <alignment vertical="top"/>
    </xf>
    <xf numFmtId="0" fontId="17" fillId="0" borderId="30">
      <alignment horizontal="center"/>
    </xf>
    <xf numFmtId="0" fontId="17" fillId="0" borderId="0">
      <alignment vertical="top"/>
    </xf>
    <xf numFmtId="0" fontId="17" fillId="0" borderId="0">
      <alignment horizontal="right" vertical="top" wrapText="1"/>
    </xf>
    <xf numFmtId="0" fontId="17" fillId="0" borderId="0"/>
    <xf numFmtId="0" fontId="17" fillId="0" borderId="0"/>
    <xf numFmtId="0" fontId="17" fillId="0" borderId="0"/>
    <xf numFmtId="0" fontId="17" fillId="0" borderId="0"/>
    <xf numFmtId="0" fontId="17" fillId="0" borderId="30">
      <alignment horizontal="center" wrapText="1"/>
    </xf>
    <xf numFmtId="0" fontId="3" fillId="0" borderId="0">
      <alignment vertical="top"/>
    </xf>
    <xf numFmtId="0" fontId="17" fillId="0" borderId="30">
      <alignment horizontal="center"/>
    </xf>
    <xf numFmtId="0" fontId="2" fillId="0" borderId="0"/>
    <xf numFmtId="0" fontId="17" fillId="0" borderId="0"/>
    <xf numFmtId="0" fontId="17" fillId="0" borderId="30">
      <alignment horizontal="center" wrapText="1"/>
    </xf>
    <xf numFmtId="0" fontId="17" fillId="0" borderId="30">
      <alignment horizontal="center"/>
    </xf>
    <xf numFmtId="0" fontId="17" fillId="0" borderId="30">
      <alignment horizontal="center" wrapText="1"/>
    </xf>
    <xf numFmtId="0" fontId="17" fillId="0" borderId="30">
      <alignment horizontal="center"/>
    </xf>
    <xf numFmtId="0" fontId="17" fillId="0" borderId="0">
      <alignment horizontal="center" vertical="top" wrapText="1"/>
    </xf>
    <xf numFmtId="0" fontId="17" fillId="0" borderId="0">
      <alignment horizontal="center"/>
    </xf>
    <xf numFmtId="165" fontId="3" fillId="0" borderId="0" applyFont="0" applyFill="0" applyBorder="0" applyAlignment="0" applyProtection="0"/>
    <xf numFmtId="165" fontId="1" fillId="0" borderId="0" applyFont="0" applyFill="0" applyBorder="0" applyAlignment="0" applyProtection="0"/>
    <xf numFmtId="165" fontId="1" fillId="0" borderId="0" applyFont="0" applyFill="0" applyBorder="0" applyAlignment="0" applyProtection="0"/>
    <xf numFmtId="165" fontId="3" fillId="0" borderId="0" applyFont="0" applyFill="0" applyBorder="0" applyAlignment="0" applyProtection="0"/>
    <xf numFmtId="0" fontId="17" fillId="0" borderId="0">
      <alignment horizontal="left" vertical="top"/>
    </xf>
    <xf numFmtId="0" fontId="17" fillId="0" borderId="0"/>
  </cellStyleXfs>
  <cellXfs count="169">
    <xf numFmtId="0" fontId="0" fillId="0" borderId="0" xfId="0"/>
    <xf numFmtId="0" fontId="4" fillId="0" borderId="0" xfId="2" applyFont="1"/>
    <xf numFmtId="0" fontId="2" fillId="0" borderId="0" xfId="2" applyFont="1"/>
    <xf numFmtId="0" fontId="5" fillId="0" borderId="0" xfId="2" applyFont="1"/>
    <xf numFmtId="0" fontId="6" fillId="0" borderId="0" xfId="0" applyFont="1"/>
    <xf numFmtId="0" fontId="7" fillId="0" borderId="0" xfId="0" applyFont="1" applyAlignment="1"/>
    <xf numFmtId="0" fontId="4" fillId="0" borderId="0" xfId="0" applyFont="1"/>
    <xf numFmtId="0" fontId="4" fillId="0" borderId="0" xfId="0" applyFont="1" applyAlignment="1">
      <alignment horizontal="center" wrapText="1"/>
    </xf>
    <xf numFmtId="0" fontId="4" fillId="0" borderId="0" xfId="0" applyFont="1" applyAlignment="1">
      <alignment horizontal="center"/>
    </xf>
    <xf numFmtId="0" fontId="4" fillId="0" borderId="0" xfId="0" applyFont="1" applyAlignment="1">
      <alignment horizontal="centerContinuous"/>
    </xf>
    <xf numFmtId="0" fontId="9" fillId="0" borderId="0" xfId="0" applyFont="1" applyAlignment="1">
      <alignment horizontal="center" vertical="top"/>
    </xf>
    <xf numFmtId="0" fontId="10" fillId="0" borderId="1" xfId="0" applyNumberFormat="1" applyFont="1" applyBorder="1" applyAlignment="1">
      <alignment horizontal="center" vertical="top" wrapText="1"/>
    </xf>
    <xf numFmtId="0" fontId="11" fillId="0" borderId="1" xfId="0" applyNumberFormat="1" applyFont="1" applyBorder="1" applyAlignment="1">
      <alignment horizontal="center" vertical="top" wrapText="1"/>
    </xf>
    <xf numFmtId="164" fontId="4" fillId="0" borderId="0" xfId="0" applyNumberFormat="1" applyFont="1"/>
    <xf numFmtId="49" fontId="6" fillId="0" borderId="1" xfId="0" applyNumberFormat="1" applyFont="1" applyBorder="1" applyAlignment="1">
      <alignment horizontal="center" wrapText="1"/>
    </xf>
    <xf numFmtId="0" fontId="6" fillId="0" borderId="1" xfId="0" applyNumberFormat="1" applyFont="1" applyBorder="1" applyAlignment="1">
      <alignment horizontal="center" wrapText="1"/>
    </xf>
    <xf numFmtId="49" fontId="12" fillId="0" borderId="8" xfId="0" applyNumberFormat="1" applyFont="1" applyBorder="1" applyAlignment="1">
      <alignment horizontal="center" vertical="top" wrapText="1"/>
    </xf>
    <xf numFmtId="0" fontId="13" fillId="0" borderId="8" xfId="0" applyNumberFormat="1" applyFont="1" applyBorder="1" applyAlignment="1">
      <alignment horizontal="left" vertical="top" wrapText="1"/>
    </xf>
    <xf numFmtId="4" fontId="6" fillId="0" borderId="8" xfId="0" applyNumberFormat="1" applyFont="1" applyBorder="1" applyAlignment="1">
      <alignment horizontal="right" vertical="top" wrapText="1"/>
    </xf>
    <xf numFmtId="2" fontId="4" fillId="0" borderId="0" xfId="0" applyNumberFormat="1" applyFont="1"/>
    <xf numFmtId="49" fontId="12" fillId="0" borderId="12" xfId="0" applyNumberFormat="1" applyFont="1" applyBorder="1" applyAlignment="1">
      <alignment horizontal="right" vertical="top" wrapText="1"/>
    </xf>
    <xf numFmtId="0" fontId="12" fillId="0" borderId="12" xfId="0" applyNumberFormat="1" applyFont="1" applyBorder="1" applyAlignment="1">
      <alignment horizontal="left" vertical="top" wrapText="1"/>
    </xf>
    <xf numFmtId="0" fontId="12" fillId="0" borderId="12" xfId="0" applyNumberFormat="1" applyFont="1" applyBorder="1" applyAlignment="1">
      <alignment horizontal="right" vertical="top" wrapText="1"/>
    </xf>
    <xf numFmtId="49" fontId="12" fillId="0" borderId="16" xfId="0" applyNumberFormat="1" applyFont="1" applyBorder="1" applyAlignment="1">
      <alignment horizontal="right" vertical="top" wrapText="1"/>
    </xf>
    <xf numFmtId="0" fontId="6" fillId="0" borderId="16" xfId="0" applyNumberFormat="1" applyFont="1" applyBorder="1" applyAlignment="1">
      <alignment horizontal="left" vertical="top" wrapText="1"/>
    </xf>
    <xf numFmtId="0" fontId="6" fillId="0" borderId="16" xfId="0" applyNumberFormat="1" applyFont="1" applyBorder="1" applyAlignment="1">
      <alignment horizontal="right" vertical="top" wrapText="1"/>
    </xf>
    <xf numFmtId="49" fontId="12" fillId="0" borderId="20" xfId="0" applyNumberFormat="1" applyFont="1" applyBorder="1" applyAlignment="1">
      <alignment horizontal="right" vertical="top" wrapText="1"/>
    </xf>
    <xf numFmtId="0" fontId="14" fillId="0" borderId="20" xfId="0" applyNumberFormat="1" applyFont="1" applyBorder="1" applyAlignment="1">
      <alignment horizontal="left" vertical="top" wrapText="1"/>
    </xf>
    <xf numFmtId="0" fontId="6" fillId="0" borderId="20" xfId="0" applyNumberFormat="1" applyFont="1" applyBorder="1" applyAlignment="1">
      <alignment horizontal="right" vertical="top" wrapText="1"/>
    </xf>
    <xf numFmtId="0" fontId="6" fillId="0" borderId="8" xfId="0" applyNumberFormat="1" applyFont="1" applyBorder="1" applyAlignment="1">
      <alignment horizontal="left" vertical="top" wrapText="1"/>
    </xf>
    <xf numFmtId="0" fontId="13" fillId="0" borderId="20" xfId="0" applyNumberFormat="1" applyFont="1" applyBorder="1" applyAlignment="1">
      <alignment horizontal="left" vertical="top" wrapText="1"/>
    </xf>
    <xf numFmtId="49" fontId="12" fillId="0" borderId="20" xfId="0" applyNumberFormat="1" applyFont="1" applyBorder="1" applyAlignment="1">
      <alignment horizontal="center" vertical="top" wrapText="1"/>
    </xf>
    <xf numFmtId="0" fontId="12" fillId="0" borderId="20" xfId="0" applyNumberFormat="1" applyFont="1" applyBorder="1" applyAlignment="1">
      <alignment horizontal="left" vertical="top" wrapText="1"/>
    </xf>
    <xf numFmtId="4" fontId="12" fillId="0" borderId="20" xfId="0" applyNumberFormat="1" applyFont="1" applyBorder="1" applyAlignment="1">
      <alignment horizontal="right" vertical="top" wrapText="1"/>
    </xf>
    <xf numFmtId="4" fontId="4" fillId="0" borderId="0" xfId="0" applyNumberFormat="1" applyFont="1"/>
    <xf numFmtId="49" fontId="12" fillId="0" borderId="30" xfId="0" applyNumberFormat="1" applyFont="1" applyBorder="1" applyAlignment="1">
      <alignment horizontal="center" vertical="top" wrapText="1"/>
    </xf>
    <xf numFmtId="0" fontId="6" fillId="0" borderId="30" xfId="0" applyNumberFormat="1" applyFont="1" applyBorder="1" applyAlignment="1">
      <alignment horizontal="left" vertical="top" wrapText="1"/>
    </xf>
    <xf numFmtId="4" fontId="6" fillId="0" borderId="30" xfId="0" applyNumberFormat="1" applyFont="1" applyBorder="1" applyAlignment="1">
      <alignment horizontal="right" vertical="top" wrapText="1"/>
    </xf>
    <xf numFmtId="4" fontId="6" fillId="0" borderId="30" xfId="0" applyNumberFormat="1" applyFont="1" applyFill="1" applyBorder="1" applyAlignment="1">
      <alignment horizontal="right" vertical="top" wrapText="1"/>
    </xf>
    <xf numFmtId="0" fontId="14" fillId="0" borderId="30" xfId="0" applyNumberFormat="1" applyFont="1" applyBorder="1" applyAlignment="1">
      <alignment horizontal="left" vertical="top" wrapText="1"/>
    </xf>
    <xf numFmtId="0" fontId="15" fillId="0" borderId="30" xfId="0" applyNumberFormat="1" applyFont="1" applyBorder="1" applyAlignment="1">
      <alignment horizontal="left" vertical="top" wrapText="1"/>
    </xf>
    <xf numFmtId="4" fontId="12" fillId="0" borderId="30" xfId="0" applyNumberFormat="1" applyFont="1" applyBorder="1" applyAlignment="1">
      <alignment horizontal="right" vertical="top" wrapText="1"/>
    </xf>
    <xf numFmtId="0" fontId="6" fillId="0" borderId="0" xfId="0" applyNumberFormat="1" applyFont="1" applyAlignment="1">
      <alignment wrapText="1"/>
    </xf>
    <xf numFmtId="0" fontId="7" fillId="0" borderId="0" xfId="2" applyFont="1" applyAlignment="1"/>
    <xf numFmtId="0" fontId="7" fillId="0" borderId="0" xfId="2" applyFont="1" applyAlignment="1">
      <alignment vertical="center" wrapText="1"/>
    </xf>
    <xf numFmtId="0" fontId="5" fillId="0" borderId="0" xfId="2" applyFont="1" applyAlignment="1">
      <alignment horizontal="center"/>
    </xf>
    <xf numFmtId="0" fontId="2" fillId="0" borderId="0" xfId="2" applyFont="1" applyAlignment="1">
      <alignment horizontal="centerContinuous"/>
    </xf>
    <xf numFmtId="0" fontId="18" fillId="0" borderId="0" xfId="2" applyFont="1" applyAlignment="1">
      <alignment horizontal="center" vertical="top"/>
    </xf>
    <xf numFmtId="0" fontId="13" fillId="0" borderId="30" xfId="2" applyFont="1" applyBorder="1" applyAlignment="1">
      <alignment horizontal="center" vertical="center" wrapText="1"/>
    </xf>
    <xf numFmtId="0" fontId="19" fillId="0" borderId="8" xfId="2" applyFont="1" applyBorder="1" applyAlignment="1">
      <alignment horizontal="center" vertical="center" wrapText="1"/>
    </xf>
    <xf numFmtId="0" fontId="13" fillId="0" borderId="35" xfId="2" applyFont="1" applyBorder="1" applyAlignment="1">
      <alignment horizontal="right" vertical="center" wrapText="1"/>
    </xf>
    <xf numFmtId="0" fontId="13" fillId="0" borderId="36" xfId="2" applyFont="1" applyBorder="1" applyAlignment="1">
      <alignment horizontal="left" vertical="center" wrapText="1"/>
    </xf>
    <xf numFmtId="0" fontId="14" fillId="0" borderId="35" xfId="2" applyFont="1" applyBorder="1" applyAlignment="1">
      <alignment horizontal="left" vertical="center" wrapText="1"/>
    </xf>
    <xf numFmtId="2" fontId="13" fillId="0" borderId="36" xfId="2" applyNumberFormat="1" applyFont="1" applyBorder="1" applyAlignment="1">
      <alignment horizontal="left" wrapText="1"/>
    </xf>
    <xf numFmtId="0" fontId="13" fillId="0" borderId="21" xfId="2" applyFont="1" applyBorder="1" applyAlignment="1">
      <alignment horizontal="right" vertical="center" wrapText="1"/>
    </xf>
    <xf numFmtId="0" fontId="13" fillId="0" borderId="22" xfId="2" applyFont="1" applyBorder="1" applyAlignment="1">
      <alignment horizontal="left" vertical="center" wrapText="1"/>
    </xf>
    <xf numFmtId="0" fontId="13" fillId="0" borderId="21" xfId="2" applyFont="1" applyBorder="1" applyAlignment="1">
      <alignment horizontal="right" vertical="top" wrapText="1"/>
    </xf>
    <xf numFmtId="0" fontId="13" fillId="0" borderId="22" xfId="2" applyFont="1" applyBorder="1" applyAlignment="1">
      <alignment horizontal="left" vertical="top" wrapText="1"/>
    </xf>
    <xf numFmtId="0" fontId="14" fillId="0" borderId="21" xfId="2" applyFont="1" applyBorder="1" applyAlignment="1">
      <alignment horizontal="right" vertical="center" wrapText="1"/>
    </xf>
    <xf numFmtId="2" fontId="13" fillId="0" borderId="22" xfId="2" applyNumberFormat="1" applyFont="1" applyBorder="1" applyAlignment="1">
      <alignment horizontal="left" wrapText="1"/>
    </xf>
    <xf numFmtId="0" fontId="14" fillId="0" borderId="21" xfId="2" applyFont="1" applyBorder="1" applyAlignment="1">
      <alignment horizontal="left" vertical="center" wrapText="1"/>
    </xf>
    <xf numFmtId="0" fontId="14" fillId="0" borderId="21" xfId="2" applyFont="1" applyBorder="1" applyAlignment="1">
      <alignment horizontal="left" vertical="top" wrapText="1"/>
    </xf>
    <xf numFmtId="0" fontId="13" fillId="0" borderId="22" xfId="2" applyFont="1" applyBorder="1" applyAlignment="1">
      <alignment horizontal="left" wrapText="1"/>
    </xf>
    <xf numFmtId="1" fontId="2" fillId="0" borderId="30" xfId="23" applyNumberFormat="1" applyFont="1" applyBorder="1" applyAlignment="1">
      <alignment horizontal="center" vertical="center"/>
    </xf>
    <xf numFmtId="0" fontId="22" fillId="2" borderId="0" xfId="2" applyFont="1" applyFill="1"/>
    <xf numFmtId="0" fontId="6" fillId="0" borderId="0" xfId="2" applyFont="1"/>
    <xf numFmtId="1" fontId="12" fillId="0" borderId="30" xfId="23" applyNumberFormat="1" applyFont="1" applyBorder="1" applyAlignment="1">
      <alignment horizontal="center" vertical="center"/>
    </xf>
    <xf numFmtId="0" fontId="2" fillId="0" borderId="0" xfId="2" applyFont="1" applyFill="1"/>
    <xf numFmtId="0" fontId="13" fillId="0" borderId="0" xfId="2" applyFont="1" applyFill="1"/>
    <xf numFmtId="0" fontId="13" fillId="0" borderId="0" xfId="2" applyFont="1" applyFill="1" applyAlignment="1">
      <alignment horizontal="right"/>
    </xf>
    <xf numFmtId="0" fontId="2" fillId="0" borderId="0" xfId="2" applyFont="1" applyFill="1" applyAlignment="1">
      <alignment horizontal="right"/>
    </xf>
    <xf numFmtId="0" fontId="24" fillId="0" borderId="0" xfId="0" applyFont="1"/>
    <xf numFmtId="0" fontId="6" fillId="0" borderId="0" xfId="0" applyNumberFormat="1" applyFont="1" applyAlignment="1">
      <alignment horizontal="left" vertical="top"/>
    </xf>
    <xf numFmtId="0" fontId="6" fillId="0" borderId="0" xfId="0" applyNumberFormat="1" applyFont="1"/>
    <xf numFmtId="0" fontId="25" fillId="0" borderId="0" xfId="0" applyFont="1"/>
    <xf numFmtId="0" fontId="11" fillId="0" borderId="0" xfId="0" applyNumberFormat="1" applyFont="1" applyAlignment="1">
      <alignment wrapText="1"/>
    </xf>
    <xf numFmtId="0" fontId="6" fillId="0" borderId="0" xfId="0" applyNumberFormat="1" applyFont="1" applyAlignment="1"/>
    <xf numFmtId="0" fontId="6" fillId="0" borderId="0" xfId="0" applyNumberFormat="1" applyFont="1" applyAlignment="1">
      <alignment horizontal="left" vertical="top" wrapText="1"/>
    </xf>
    <xf numFmtId="0" fontId="25" fillId="0" borderId="0" xfId="0" applyFont="1" applyAlignment="1">
      <alignment horizontal="left" vertical="center"/>
    </xf>
    <xf numFmtId="0" fontId="24" fillId="0" borderId="0" xfId="0" applyFont="1" applyAlignment="1">
      <alignment horizontal="left" vertical="center"/>
    </xf>
    <xf numFmtId="0" fontId="13" fillId="0" borderId="0" xfId="0" applyNumberFormat="1" applyFont="1" applyAlignment="1">
      <alignment horizontal="center" wrapText="1"/>
    </xf>
    <xf numFmtId="0" fontId="7" fillId="0" borderId="0" xfId="0" applyFont="1" applyAlignment="1">
      <alignment horizontal="center"/>
    </xf>
    <xf numFmtId="0" fontId="4" fillId="0" borderId="0" xfId="0" applyFont="1" applyAlignment="1">
      <alignment horizontal="center" wrapText="1"/>
    </xf>
    <xf numFmtId="0" fontId="4" fillId="0" borderId="0" xfId="0" applyFont="1" applyAlignment="1">
      <alignment horizontal="center"/>
    </xf>
    <xf numFmtId="0" fontId="8" fillId="0" borderId="0" xfId="0" applyFont="1" applyAlignment="1">
      <alignment horizontal="center" vertical="top" wrapText="1"/>
    </xf>
    <xf numFmtId="0" fontId="10" fillId="0" borderId="2" xfId="0" applyNumberFormat="1" applyFont="1" applyBorder="1" applyAlignment="1">
      <alignment horizontal="center" vertical="top" wrapText="1"/>
    </xf>
    <xf numFmtId="0" fontId="10" fillId="0" borderId="3" xfId="0" applyNumberFormat="1" applyFont="1" applyBorder="1" applyAlignment="1">
      <alignment horizontal="center" vertical="top" wrapText="1"/>
    </xf>
    <xf numFmtId="0" fontId="10" fillId="0" borderId="4" xfId="0" applyNumberFormat="1" applyFont="1" applyBorder="1" applyAlignment="1">
      <alignment horizontal="center" vertical="top" wrapText="1"/>
    </xf>
    <xf numFmtId="0" fontId="6" fillId="0" borderId="0" xfId="0" applyNumberFormat="1" applyFont="1" applyAlignment="1">
      <alignment horizontal="left" vertical="top" wrapText="1"/>
    </xf>
    <xf numFmtId="0" fontId="6" fillId="0" borderId="5" xfId="0" applyNumberFormat="1" applyFont="1" applyBorder="1" applyAlignment="1">
      <alignment horizontal="center" wrapText="1"/>
    </xf>
    <xf numFmtId="0" fontId="6" fillId="0" borderId="6" xfId="0" applyNumberFormat="1" applyFont="1" applyBorder="1" applyAlignment="1">
      <alignment horizontal="center" wrapText="1"/>
    </xf>
    <xf numFmtId="0" fontId="6" fillId="0" borderId="7" xfId="0" applyNumberFormat="1" applyFont="1" applyBorder="1" applyAlignment="1">
      <alignment horizontal="center" wrapText="1"/>
    </xf>
    <xf numFmtId="0" fontId="12" fillId="0" borderId="9" xfId="0" applyNumberFormat="1" applyFont="1" applyBorder="1" applyAlignment="1">
      <alignment horizontal="left" vertical="top" wrapText="1"/>
    </xf>
    <xf numFmtId="0" fontId="12" fillId="0" borderId="10" xfId="0" applyNumberFormat="1" applyFont="1" applyBorder="1" applyAlignment="1">
      <alignment horizontal="left" vertical="top" wrapText="1"/>
    </xf>
    <xf numFmtId="0" fontId="13" fillId="0" borderId="9" xfId="0" applyNumberFormat="1" applyFont="1" applyBorder="1" applyAlignment="1">
      <alignment horizontal="left" vertical="top" wrapText="1"/>
    </xf>
    <xf numFmtId="0" fontId="13" fillId="0" borderId="11" xfId="0" applyNumberFormat="1" applyFont="1" applyBorder="1" applyAlignment="1">
      <alignment horizontal="left" vertical="top" wrapText="1"/>
    </xf>
    <xf numFmtId="0" fontId="13" fillId="0" borderId="10" xfId="0" applyNumberFormat="1" applyFont="1" applyBorder="1" applyAlignment="1">
      <alignment horizontal="left" vertical="top" wrapText="1"/>
    </xf>
    <xf numFmtId="0" fontId="12" fillId="0" borderId="13" xfId="0" applyNumberFormat="1" applyFont="1" applyBorder="1" applyAlignment="1">
      <alignment horizontal="left" vertical="top" wrapText="1"/>
    </xf>
    <xf numFmtId="0" fontId="12" fillId="0" borderId="14" xfId="0" applyNumberFormat="1" applyFont="1" applyBorder="1" applyAlignment="1">
      <alignment horizontal="left" vertical="top" wrapText="1"/>
    </xf>
    <xf numFmtId="0" fontId="12" fillId="0" borderId="15" xfId="0" applyNumberFormat="1" applyFont="1" applyBorder="1" applyAlignment="1">
      <alignment horizontal="left" vertical="top" wrapText="1"/>
    </xf>
    <xf numFmtId="0" fontId="6" fillId="0" borderId="17" xfId="0" applyNumberFormat="1" applyFont="1" applyBorder="1" applyAlignment="1">
      <alignment horizontal="left" vertical="top" wrapText="1"/>
    </xf>
    <xf numFmtId="0" fontId="6" fillId="0" borderId="18" xfId="0" applyNumberFormat="1" applyFont="1" applyBorder="1" applyAlignment="1">
      <alignment horizontal="left" vertical="top" wrapText="1"/>
    </xf>
    <xf numFmtId="0" fontId="6" fillId="0" borderId="19" xfId="0" applyNumberFormat="1" applyFont="1" applyBorder="1" applyAlignment="1">
      <alignment horizontal="left" vertical="top" wrapText="1"/>
    </xf>
    <xf numFmtId="0" fontId="6" fillId="0" borderId="21" xfId="0" applyNumberFormat="1" applyFont="1" applyBorder="1" applyAlignment="1">
      <alignment horizontal="left" vertical="top" wrapText="1"/>
    </xf>
    <xf numFmtId="0" fontId="6" fillId="0" borderId="22" xfId="0" applyNumberFormat="1" applyFont="1" applyBorder="1" applyAlignment="1">
      <alignment horizontal="left" vertical="top" wrapText="1"/>
    </xf>
    <xf numFmtId="0" fontId="6" fillId="0" borderId="23" xfId="0" applyNumberFormat="1" applyFont="1" applyBorder="1" applyAlignment="1">
      <alignment horizontal="left" vertical="top" wrapText="1"/>
    </xf>
    <xf numFmtId="0" fontId="12" fillId="0" borderId="24" xfId="0" applyNumberFormat="1" applyFont="1" applyBorder="1" applyAlignment="1">
      <alignment horizontal="left" vertical="top" wrapText="1"/>
    </xf>
    <xf numFmtId="0" fontId="12" fillId="0" borderId="25" xfId="0" applyNumberFormat="1" applyFont="1" applyBorder="1" applyAlignment="1">
      <alignment horizontal="left" vertical="top" wrapText="1"/>
    </xf>
    <xf numFmtId="0" fontId="6" fillId="0" borderId="24" xfId="0" applyNumberFormat="1" applyFont="1" applyBorder="1" applyAlignment="1">
      <alignment horizontal="left" vertical="top" wrapText="1"/>
    </xf>
    <xf numFmtId="0" fontId="6" fillId="0" borderId="26" xfId="0" applyNumberFormat="1" applyFont="1" applyBorder="1" applyAlignment="1">
      <alignment horizontal="left" vertical="top" wrapText="1"/>
    </xf>
    <xf numFmtId="0" fontId="6" fillId="0" borderId="25" xfId="0" applyNumberFormat="1" applyFont="1" applyBorder="1" applyAlignment="1">
      <alignment horizontal="left" vertical="top" wrapText="1"/>
    </xf>
    <xf numFmtId="0" fontId="6" fillId="0" borderId="13" xfId="0" applyNumberFormat="1" applyFont="1" applyBorder="1" applyAlignment="1">
      <alignment horizontal="left" vertical="top" wrapText="1"/>
    </xf>
    <xf numFmtId="0" fontId="6" fillId="0" borderId="14" xfId="0" applyNumberFormat="1" applyFont="1" applyBorder="1" applyAlignment="1">
      <alignment horizontal="left" vertical="top" wrapText="1"/>
    </xf>
    <xf numFmtId="0" fontId="6" fillId="0" borderId="15" xfId="0" applyNumberFormat="1" applyFont="1" applyBorder="1" applyAlignment="1">
      <alignment horizontal="left" vertical="top" wrapText="1"/>
    </xf>
    <xf numFmtId="0" fontId="6" fillId="0" borderId="27" xfId="0" applyNumberFormat="1" applyFont="1" applyBorder="1" applyAlignment="1">
      <alignment horizontal="left" vertical="top" wrapText="1"/>
    </xf>
    <xf numFmtId="0" fontId="6" fillId="0" borderId="28" xfId="0" applyNumberFormat="1" applyFont="1" applyBorder="1" applyAlignment="1">
      <alignment horizontal="left" vertical="top" wrapText="1"/>
    </xf>
    <xf numFmtId="0" fontId="6" fillId="0" borderId="29" xfId="0" applyNumberFormat="1" applyFont="1" applyBorder="1" applyAlignment="1">
      <alignment horizontal="left" vertical="top" wrapText="1"/>
    </xf>
    <xf numFmtId="0" fontId="12" fillId="0" borderId="21" xfId="0" applyNumberFormat="1" applyFont="1" applyBorder="1" applyAlignment="1">
      <alignment horizontal="left" vertical="top" wrapText="1"/>
    </xf>
    <xf numFmtId="0" fontId="12" fillId="0" borderId="22" xfId="0" applyNumberFormat="1" applyFont="1" applyBorder="1" applyAlignment="1">
      <alignment horizontal="left" vertical="top" wrapText="1"/>
    </xf>
    <xf numFmtId="0" fontId="12" fillId="0" borderId="23" xfId="0" applyNumberFormat="1" applyFont="1" applyBorder="1" applyAlignment="1">
      <alignment horizontal="left" vertical="top" wrapText="1"/>
    </xf>
    <xf numFmtId="0" fontId="6" fillId="0" borderId="31" xfId="0" applyNumberFormat="1" applyFont="1" applyBorder="1" applyAlignment="1">
      <alignment horizontal="left" vertical="top" wrapText="1"/>
    </xf>
    <xf numFmtId="0" fontId="6" fillId="0" borderId="32" xfId="0" applyNumberFormat="1" applyFont="1" applyBorder="1" applyAlignment="1">
      <alignment horizontal="left" vertical="top" wrapText="1"/>
    </xf>
    <xf numFmtId="0" fontId="6" fillId="0" borderId="33" xfId="0" applyNumberFormat="1" applyFont="1" applyBorder="1" applyAlignment="1">
      <alignment horizontal="left" vertical="top" wrapText="1"/>
    </xf>
    <xf numFmtId="0" fontId="12" fillId="0" borderId="31" xfId="0" applyNumberFormat="1" applyFont="1" applyBorder="1" applyAlignment="1">
      <alignment horizontal="left" vertical="top" wrapText="1"/>
    </xf>
    <xf numFmtId="0" fontId="12" fillId="0" borderId="32" xfId="0" applyNumberFormat="1" applyFont="1" applyBorder="1" applyAlignment="1">
      <alignment horizontal="left" vertical="top" wrapText="1"/>
    </xf>
    <xf numFmtId="0" fontId="12" fillId="0" borderId="33" xfId="0" applyNumberFormat="1" applyFont="1" applyBorder="1" applyAlignment="1">
      <alignment horizontal="left" vertical="top" wrapText="1"/>
    </xf>
    <xf numFmtId="0" fontId="6" fillId="0" borderId="31" xfId="0" applyNumberFormat="1" applyFont="1" applyBorder="1" applyAlignment="1">
      <alignment horizontal="left" vertical="center" wrapText="1"/>
    </xf>
    <xf numFmtId="0" fontId="6" fillId="0" borderId="32" xfId="0" applyNumberFormat="1" applyFont="1" applyBorder="1" applyAlignment="1">
      <alignment horizontal="left" vertical="center" wrapText="1"/>
    </xf>
    <xf numFmtId="0" fontId="6" fillId="0" borderId="31" xfId="0" applyNumberFormat="1" applyFont="1" applyBorder="1" applyAlignment="1">
      <alignment horizontal="center" vertical="top" wrapText="1"/>
    </xf>
    <xf numFmtId="0" fontId="6" fillId="0" borderId="33" xfId="0" applyNumberFormat="1" applyFont="1" applyBorder="1" applyAlignment="1">
      <alignment horizontal="center" vertical="top" wrapText="1"/>
    </xf>
    <xf numFmtId="0" fontId="6" fillId="0" borderId="32" xfId="0" applyNumberFormat="1" applyFont="1" applyBorder="1" applyAlignment="1">
      <alignment horizontal="center" vertical="top" wrapText="1"/>
    </xf>
    <xf numFmtId="0" fontId="7" fillId="0" borderId="0" xfId="2" applyFont="1" applyAlignment="1">
      <alignment horizontal="center"/>
    </xf>
    <xf numFmtId="0" fontId="8" fillId="0" borderId="0" xfId="2" applyFont="1" applyAlignment="1">
      <alignment horizontal="center" vertical="center" wrapText="1"/>
    </xf>
    <xf numFmtId="0" fontId="13" fillId="0" borderId="9" xfId="2" applyFont="1" applyBorder="1" applyAlignment="1">
      <alignment horizontal="center" vertical="center" wrapText="1"/>
    </xf>
    <xf numFmtId="0" fontId="13" fillId="0" borderId="10" xfId="2" applyFont="1" applyBorder="1" applyAlignment="1">
      <alignment horizontal="center" vertical="center" wrapText="1"/>
    </xf>
    <xf numFmtId="0" fontId="13" fillId="0" borderId="31" xfId="2" applyFont="1" applyBorder="1" applyAlignment="1">
      <alignment horizontal="center" vertical="center" wrapText="1"/>
    </xf>
    <xf numFmtId="0" fontId="13" fillId="0" borderId="32" xfId="2" applyFont="1" applyBorder="1" applyAlignment="1">
      <alignment horizontal="center" vertical="center" wrapText="1"/>
    </xf>
    <xf numFmtId="0" fontId="19" fillId="0" borderId="31" xfId="2" applyFont="1" applyBorder="1" applyAlignment="1">
      <alignment horizontal="center" vertical="center" wrapText="1"/>
    </xf>
    <xf numFmtId="0" fontId="19" fillId="0" borderId="32" xfId="2" applyFont="1" applyBorder="1" applyAlignment="1">
      <alignment horizontal="center" vertical="center" wrapText="1"/>
    </xf>
    <xf numFmtId="0" fontId="13" fillId="0" borderId="8" xfId="2" applyFont="1" applyBorder="1" applyAlignment="1">
      <alignment horizontal="center" vertical="center" wrapText="1"/>
    </xf>
    <xf numFmtId="0" fontId="13" fillId="0" borderId="34" xfId="2" applyFont="1" applyBorder="1" applyAlignment="1">
      <alignment horizontal="center" vertical="center" wrapText="1"/>
    </xf>
    <xf numFmtId="0" fontId="13" fillId="0" borderId="20" xfId="2" applyFont="1" applyBorder="1" applyAlignment="1">
      <alignment horizontal="center" vertical="center" wrapText="1"/>
    </xf>
    <xf numFmtId="0" fontId="13" fillId="0" borderId="9" xfId="2" applyFont="1" applyBorder="1" applyAlignment="1">
      <alignment horizontal="left" vertical="top" wrapText="1"/>
    </xf>
    <xf numFmtId="0" fontId="13" fillId="0" borderId="10" xfId="2" applyFont="1" applyBorder="1" applyAlignment="1">
      <alignment horizontal="left" vertical="top" wrapText="1"/>
    </xf>
    <xf numFmtId="0" fontId="13" fillId="0" borderId="35" xfId="2" applyFont="1" applyBorder="1" applyAlignment="1">
      <alignment horizontal="left" vertical="top" wrapText="1"/>
    </xf>
    <xf numFmtId="0" fontId="13" fillId="0" borderId="36" xfId="2" applyFont="1" applyBorder="1" applyAlignment="1">
      <alignment horizontal="left" vertical="top" wrapText="1"/>
    </xf>
    <xf numFmtId="0" fontId="13" fillId="0" borderId="21" xfId="2" applyFont="1" applyBorder="1" applyAlignment="1">
      <alignment horizontal="left" vertical="top" wrapText="1"/>
    </xf>
    <xf numFmtId="0" fontId="13" fillId="0" borderId="22" xfId="2" applyFont="1" applyBorder="1" applyAlignment="1">
      <alignment horizontal="left" vertical="top" wrapText="1"/>
    </xf>
    <xf numFmtId="0" fontId="13" fillId="0" borderId="9" xfId="2" applyFont="1" applyBorder="1" applyAlignment="1">
      <alignment horizontal="left" vertical="center" wrapText="1"/>
    </xf>
    <xf numFmtId="0" fontId="13" fillId="0" borderId="10" xfId="2" applyFont="1" applyBorder="1" applyAlignment="1">
      <alignment horizontal="left" vertical="center" wrapText="1"/>
    </xf>
    <xf numFmtId="0" fontId="13" fillId="0" borderId="35" xfId="2" applyFont="1" applyBorder="1" applyAlignment="1">
      <alignment horizontal="center" vertical="center" wrapText="1"/>
    </xf>
    <xf numFmtId="0" fontId="13" fillId="0" borderId="36" xfId="2" applyFont="1" applyBorder="1" applyAlignment="1">
      <alignment horizontal="center" vertical="center" wrapText="1"/>
    </xf>
    <xf numFmtId="0" fontId="13" fillId="0" borderId="21" xfId="2" applyFont="1" applyBorder="1" applyAlignment="1">
      <alignment horizontal="center" vertical="center" wrapText="1"/>
    </xf>
    <xf numFmtId="0" fontId="13" fillId="0" borderId="22" xfId="2" applyFont="1" applyBorder="1" applyAlignment="1">
      <alignment horizontal="center" vertical="center" wrapText="1"/>
    </xf>
    <xf numFmtId="166" fontId="2" fillId="0" borderId="8" xfId="23" applyNumberFormat="1" applyFont="1" applyBorder="1" applyAlignment="1">
      <alignment horizontal="center" vertical="center"/>
    </xf>
    <xf numFmtId="166" fontId="2" fillId="0" borderId="34" xfId="23" applyNumberFormat="1" applyFont="1" applyBorder="1" applyAlignment="1">
      <alignment horizontal="center" vertical="center"/>
    </xf>
    <xf numFmtId="166" fontId="2" fillId="0" borderId="20" xfId="23" applyNumberFormat="1" applyFont="1" applyBorder="1" applyAlignment="1">
      <alignment horizontal="center" vertical="center"/>
    </xf>
    <xf numFmtId="0" fontId="14" fillId="0" borderId="9" xfId="2" applyFont="1" applyBorder="1" applyAlignment="1">
      <alignment horizontal="left" vertical="center" wrapText="1"/>
    </xf>
    <xf numFmtId="0" fontId="14" fillId="0" borderId="10" xfId="2" applyFont="1" applyBorder="1" applyAlignment="1">
      <alignment horizontal="left" vertical="center" wrapText="1"/>
    </xf>
    <xf numFmtId="1" fontId="2" fillId="0" borderId="8" xfId="23" applyNumberFormat="1" applyFont="1" applyBorder="1" applyAlignment="1">
      <alignment horizontal="center" vertical="center"/>
    </xf>
    <xf numFmtId="1" fontId="2" fillId="0" borderId="34" xfId="23" applyNumberFormat="1" applyFont="1" applyBorder="1" applyAlignment="1">
      <alignment horizontal="center" vertical="center"/>
    </xf>
    <xf numFmtId="1" fontId="2" fillId="0" borderId="20" xfId="23" applyNumberFormat="1" applyFont="1" applyBorder="1" applyAlignment="1">
      <alignment horizontal="center" vertical="center"/>
    </xf>
    <xf numFmtId="0" fontId="13" fillId="0" borderId="31" xfId="2" applyFont="1" applyBorder="1" applyAlignment="1">
      <alignment horizontal="left" vertical="top" wrapText="1"/>
    </xf>
    <xf numFmtId="0" fontId="13" fillId="0" borderId="32" xfId="2" applyFont="1" applyBorder="1" applyAlignment="1">
      <alignment horizontal="left" vertical="top" wrapText="1"/>
    </xf>
    <xf numFmtId="0" fontId="13" fillId="0" borderId="31" xfId="2" applyFont="1" applyBorder="1" applyAlignment="1">
      <alignment horizontal="left" vertical="center" wrapText="1"/>
    </xf>
    <xf numFmtId="0" fontId="13" fillId="0" borderId="32" xfId="2" applyFont="1" applyBorder="1" applyAlignment="1">
      <alignment horizontal="left" vertical="center" wrapText="1"/>
    </xf>
    <xf numFmtId="0" fontId="22" fillId="0" borderId="31" xfId="2" applyFont="1" applyBorder="1" applyAlignment="1">
      <alignment horizontal="center" vertical="center" wrapText="1"/>
    </xf>
    <xf numFmtId="0" fontId="22" fillId="0" borderId="32" xfId="2" applyFont="1" applyBorder="1" applyAlignment="1">
      <alignment horizontal="center" vertical="center" wrapText="1"/>
    </xf>
    <xf numFmtId="0" fontId="23" fillId="0" borderId="31" xfId="2" applyFont="1" applyBorder="1" applyAlignment="1">
      <alignment horizontal="left" vertical="top" wrapText="1"/>
    </xf>
  </cellXfs>
  <cellStyles count="29">
    <cellStyle name="Акт" xfId="3"/>
    <cellStyle name="АктМТСН" xfId="4"/>
    <cellStyle name="ВедРесурсов" xfId="5"/>
    <cellStyle name="ВедРесурсовАкт" xfId="6"/>
    <cellStyle name="Итоги" xfId="7"/>
    <cellStyle name="ИтогоАктБазЦ" xfId="8"/>
    <cellStyle name="ИтогоАктТекЦ" xfId="9"/>
    <cellStyle name="ИтогоБазЦ" xfId="10"/>
    <cellStyle name="ИтогоТекЦ" xfId="11"/>
    <cellStyle name="ЛокСмета" xfId="12"/>
    <cellStyle name="ЛокСмМТСН" xfId="13"/>
    <cellStyle name="ОбСмета" xfId="14"/>
    <cellStyle name="Обычный" xfId="0" builtinId="0"/>
    <cellStyle name="Обычный 2" xfId="2"/>
    <cellStyle name="Обычный 3" xfId="1"/>
    <cellStyle name="Обычный 4" xfId="15"/>
    <cellStyle name="Параметр" xfId="16"/>
    <cellStyle name="ПеременныеСметы" xfId="17"/>
    <cellStyle name="РесСмета" xfId="18"/>
    <cellStyle name="СводкаСтоимРаб" xfId="19"/>
    <cellStyle name="СводРасч" xfId="20"/>
    <cellStyle name="Список ресурсов" xfId="21"/>
    <cellStyle name="Титул" xfId="22"/>
    <cellStyle name="Финансовый 2" xfId="23"/>
    <cellStyle name="Финансовый 2 2" xfId="24"/>
    <cellStyle name="Финансовый 3" xfId="25"/>
    <cellStyle name="Финансовый 4" xfId="26"/>
    <cellStyle name="Хвост" xfId="27"/>
    <cellStyle name="Экспертиза" xfId="28"/>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152400</xdr:colOff>
      <xdr:row>12</xdr:row>
      <xdr:rowOff>1075266</xdr:rowOff>
    </xdr:from>
    <xdr:to>
      <xdr:col>8</xdr:col>
      <xdr:colOff>787400</xdr:colOff>
      <xdr:row>13</xdr:row>
      <xdr:rowOff>25400</xdr:rowOff>
    </xdr:to>
    <xdr:cxnSp macro="">
      <xdr:nvCxnSpPr>
        <xdr:cNvPr id="2" name="Прямая соединительная линия 1"/>
        <xdr:cNvCxnSpPr/>
      </xdr:nvCxnSpPr>
      <xdr:spPr>
        <a:xfrm flipV="1">
          <a:off x="152400" y="2385906"/>
          <a:ext cx="5892800" cy="24554"/>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xdr:from>
      <xdr:col>0</xdr:col>
      <xdr:colOff>28575</xdr:colOff>
      <xdr:row>12</xdr:row>
      <xdr:rowOff>0</xdr:rowOff>
    </xdr:from>
    <xdr:to>
      <xdr:col>8</xdr:col>
      <xdr:colOff>1909</xdr:colOff>
      <xdr:row>12</xdr:row>
      <xdr:rowOff>9525</xdr:rowOff>
    </xdr:to>
    <xdr:cxnSp macro="">
      <xdr:nvCxnSpPr>
        <xdr:cNvPr id="2" name="Прямая соединительная линия 1"/>
        <xdr:cNvCxnSpPr/>
      </xdr:nvCxnSpPr>
      <xdr:spPr>
        <a:xfrm flipV="1">
          <a:off x="28575" y="2697480"/>
          <a:ext cx="6793234" cy="9525"/>
        </a:xfrm>
        <a:prstGeom prst="line">
          <a:avLst/>
        </a:prstGeom>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42"/>
  <sheetViews>
    <sheetView tabSelected="1" zoomScaleNormal="100" workbookViewId="0">
      <selection activeCell="K6" sqref="K6"/>
    </sheetView>
  </sheetViews>
  <sheetFormatPr defaultColWidth="9.140625" defaultRowHeight="14.25" x14ac:dyDescent="0.2"/>
  <cols>
    <col min="1" max="1" width="5.7109375" style="6" customWidth="1"/>
    <col min="2" max="3" width="8.28515625" style="6" customWidth="1"/>
    <col min="4" max="7" width="10.28515625" style="6" customWidth="1"/>
    <col min="8" max="8" width="13" style="6" customWidth="1"/>
    <col min="9" max="9" width="24.140625" style="6" customWidth="1"/>
    <col min="10" max="10" width="12.7109375" style="6" customWidth="1"/>
    <col min="11" max="11" width="13.28515625" style="6" customWidth="1"/>
    <col min="12" max="12" width="11.42578125" style="6" bestFit="1" customWidth="1"/>
    <col min="13" max="16384" width="9.140625" style="6"/>
  </cols>
  <sheetData>
    <row r="1" spans="1:256" s="73" customFormat="1" x14ac:dyDescent="0.2">
      <c r="A1" s="4"/>
      <c r="B1" s="4"/>
      <c r="C1" s="80" t="s">
        <v>130</v>
      </c>
      <c r="D1" s="80"/>
      <c r="E1" s="80"/>
      <c r="F1" s="80"/>
      <c r="G1" s="80"/>
      <c r="H1" s="80"/>
      <c r="I1" s="80"/>
      <c r="J1" s="4"/>
      <c r="K1" s="4"/>
      <c r="L1" s="4"/>
      <c r="M1" s="4"/>
      <c r="N1" s="4"/>
      <c r="O1" s="4"/>
      <c r="P1" s="4"/>
      <c r="Q1" s="4"/>
      <c r="R1" s="4"/>
      <c r="S1" s="4"/>
      <c r="T1" s="4"/>
      <c r="U1" s="4"/>
      <c r="V1" s="4"/>
      <c r="W1" s="4"/>
      <c r="X1" s="4"/>
      <c r="Y1" s="4"/>
      <c r="Z1" s="4"/>
      <c r="AA1" s="4"/>
      <c r="AB1" s="4"/>
      <c r="AC1" s="4"/>
      <c r="AD1" s="4"/>
      <c r="AE1" s="4"/>
      <c r="AF1" s="4"/>
      <c r="AG1" s="4"/>
      <c r="AH1" s="4"/>
      <c r="AI1" s="4"/>
      <c r="AJ1" s="4"/>
      <c r="AK1" s="4"/>
      <c r="AL1" s="4"/>
      <c r="AM1" s="4"/>
      <c r="AN1" s="4"/>
      <c r="AO1" s="4"/>
      <c r="AP1" s="4"/>
      <c r="AQ1" s="4"/>
      <c r="AR1" s="4"/>
      <c r="AS1" s="4"/>
      <c r="AT1" s="4"/>
      <c r="AU1" s="4"/>
      <c r="AV1" s="4"/>
      <c r="AW1" s="4"/>
      <c r="AX1" s="4"/>
      <c r="AY1" s="4"/>
      <c r="AZ1" s="4"/>
      <c r="BA1" s="4"/>
      <c r="BB1" s="4"/>
      <c r="BC1" s="4"/>
      <c r="BD1" s="4"/>
      <c r="BE1" s="4"/>
      <c r="BF1" s="4"/>
      <c r="BG1" s="4"/>
      <c r="BH1" s="4"/>
      <c r="BI1" s="4"/>
      <c r="BJ1" s="4"/>
      <c r="BK1" s="4"/>
      <c r="BL1" s="4"/>
      <c r="BM1" s="4"/>
      <c r="BN1" s="4"/>
      <c r="BO1" s="4"/>
      <c r="BP1" s="4"/>
      <c r="BQ1" s="4"/>
      <c r="BR1" s="4"/>
      <c r="BS1" s="4"/>
      <c r="BT1" s="4"/>
      <c r="BU1" s="4"/>
      <c r="BV1" s="4"/>
      <c r="BW1" s="4"/>
      <c r="BX1" s="4"/>
      <c r="BY1" s="4"/>
      <c r="BZ1" s="4"/>
      <c r="CA1" s="4"/>
      <c r="CB1" s="4"/>
      <c r="CC1" s="4"/>
      <c r="CD1" s="4"/>
      <c r="CE1" s="4"/>
      <c r="CF1" s="4"/>
      <c r="CG1" s="4"/>
      <c r="CH1" s="4"/>
      <c r="CI1" s="4"/>
      <c r="CJ1" s="4"/>
      <c r="CK1" s="4"/>
      <c r="CL1" s="4"/>
      <c r="CM1" s="4"/>
      <c r="CN1" s="4"/>
      <c r="CO1" s="4"/>
      <c r="CP1" s="4"/>
      <c r="CQ1" s="4"/>
      <c r="CR1" s="4"/>
      <c r="CS1" s="4"/>
      <c r="CT1" s="4"/>
      <c r="CU1" s="4"/>
      <c r="CV1" s="4"/>
      <c r="CW1" s="4"/>
      <c r="CX1" s="4"/>
      <c r="CY1" s="4"/>
      <c r="CZ1" s="4"/>
      <c r="DA1" s="4"/>
      <c r="DB1" s="4"/>
      <c r="DC1" s="4"/>
      <c r="DD1" s="4"/>
      <c r="DE1" s="4"/>
      <c r="DF1" s="4"/>
      <c r="DG1" s="4"/>
      <c r="DH1" s="4"/>
      <c r="DI1" s="4"/>
      <c r="DJ1" s="4"/>
      <c r="DK1" s="4"/>
      <c r="DL1" s="4"/>
      <c r="DM1" s="4"/>
      <c r="DN1" s="4"/>
      <c r="DO1" s="4"/>
      <c r="DP1" s="4"/>
      <c r="DQ1" s="4"/>
      <c r="DR1" s="4"/>
      <c r="DS1" s="4"/>
      <c r="DT1" s="4"/>
      <c r="DU1" s="4"/>
      <c r="DV1" s="4"/>
      <c r="DW1" s="4"/>
      <c r="DX1" s="4"/>
      <c r="DY1" s="4"/>
      <c r="DZ1" s="4"/>
      <c r="EA1" s="4"/>
      <c r="EB1" s="4"/>
      <c r="EC1" s="4"/>
      <c r="ED1" s="4"/>
      <c r="EE1" s="4"/>
      <c r="EF1" s="4"/>
      <c r="EG1" s="4"/>
      <c r="EH1" s="4"/>
      <c r="EI1" s="4"/>
      <c r="EJ1" s="4"/>
      <c r="EK1" s="4"/>
      <c r="EL1" s="4"/>
      <c r="EM1" s="4"/>
      <c r="EN1" s="4"/>
      <c r="EO1" s="4"/>
      <c r="EP1" s="4"/>
      <c r="EQ1" s="4"/>
      <c r="ER1" s="4"/>
      <c r="ES1" s="4"/>
      <c r="ET1" s="4"/>
      <c r="EU1" s="4"/>
      <c r="EV1" s="4"/>
      <c r="EW1" s="4"/>
      <c r="EX1" s="4"/>
      <c r="EY1" s="4"/>
      <c r="EZ1" s="4"/>
      <c r="FA1" s="4"/>
      <c r="FB1" s="4"/>
      <c r="FC1" s="4"/>
      <c r="FD1" s="4"/>
      <c r="FE1" s="4"/>
      <c r="FF1" s="4"/>
      <c r="FG1" s="4"/>
      <c r="FH1" s="4"/>
      <c r="FI1" s="4"/>
      <c r="FJ1" s="4"/>
      <c r="FK1" s="4"/>
      <c r="FL1" s="4"/>
      <c r="FM1" s="4"/>
      <c r="FN1" s="4"/>
      <c r="FO1" s="4"/>
      <c r="FP1" s="4"/>
      <c r="FQ1" s="4"/>
      <c r="FR1" s="4"/>
      <c r="FS1" s="4"/>
      <c r="FT1" s="4"/>
      <c r="FU1" s="4"/>
      <c r="FV1" s="4"/>
      <c r="FW1" s="4"/>
      <c r="FX1" s="4"/>
      <c r="FY1" s="4"/>
      <c r="FZ1" s="4"/>
      <c r="GA1" s="4"/>
      <c r="GB1" s="4"/>
      <c r="GC1" s="4"/>
      <c r="GD1" s="4"/>
      <c r="GE1" s="4"/>
      <c r="GF1" s="4"/>
      <c r="GG1" s="4"/>
      <c r="GH1" s="4"/>
      <c r="GI1" s="4"/>
      <c r="GJ1" s="4"/>
      <c r="GK1" s="4"/>
      <c r="GL1" s="4"/>
      <c r="GM1" s="4"/>
      <c r="GN1" s="4"/>
      <c r="GO1" s="4"/>
      <c r="GP1" s="4"/>
      <c r="GQ1" s="4"/>
      <c r="GR1" s="4"/>
      <c r="GS1" s="4"/>
      <c r="GT1" s="4"/>
      <c r="GU1" s="4"/>
      <c r="GV1" s="4"/>
      <c r="GW1" s="4"/>
      <c r="GX1" s="4"/>
      <c r="GY1" s="4"/>
      <c r="GZ1" s="4"/>
      <c r="HA1" s="4"/>
      <c r="HB1" s="4"/>
      <c r="HC1" s="4"/>
      <c r="HD1" s="4"/>
      <c r="HE1" s="4"/>
      <c r="HF1" s="4"/>
      <c r="HG1" s="4"/>
      <c r="HH1" s="4"/>
      <c r="HI1" s="4"/>
      <c r="HJ1" s="4"/>
      <c r="HK1" s="4"/>
      <c r="HL1" s="4"/>
      <c r="HM1" s="4"/>
      <c r="HN1" s="4"/>
      <c r="HO1" s="4"/>
      <c r="HP1" s="4"/>
      <c r="HQ1" s="4"/>
      <c r="HR1" s="4"/>
      <c r="HS1" s="4"/>
      <c r="HT1" s="4"/>
      <c r="HU1" s="4"/>
      <c r="HV1" s="4"/>
      <c r="HW1" s="4"/>
      <c r="HX1" s="4"/>
      <c r="HY1" s="4"/>
      <c r="HZ1" s="4"/>
      <c r="IA1" s="4"/>
      <c r="IB1" s="4"/>
      <c r="IC1" s="4"/>
      <c r="ID1" s="4"/>
      <c r="IE1" s="4"/>
      <c r="IF1" s="4"/>
      <c r="IG1" s="4"/>
      <c r="IH1" s="4"/>
      <c r="II1" s="4"/>
      <c r="IJ1" s="4"/>
      <c r="IK1" s="4"/>
      <c r="IL1" s="4"/>
      <c r="IM1" s="4"/>
      <c r="IN1" s="4"/>
      <c r="IO1" s="4"/>
      <c r="IP1" s="4"/>
      <c r="IQ1" s="4"/>
      <c r="IR1" s="4"/>
      <c r="IS1" s="4"/>
      <c r="IT1" s="4"/>
      <c r="IU1" s="4"/>
      <c r="IV1" s="4"/>
    </row>
    <row r="2" spans="1:256" s="76" customFormat="1" x14ac:dyDescent="0.2">
      <c r="A2" s="4"/>
      <c r="B2" s="4"/>
      <c r="C2" s="4"/>
      <c r="D2" s="4"/>
      <c r="E2" s="4"/>
      <c r="F2" s="73"/>
      <c r="G2" s="73"/>
      <c r="H2" s="73"/>
      <c r="I2" s="73"/>
      <c r="J2" s="4"/>
      <c r="K2" s="4"/>
      <c r="L2" s="4"/>
      <c r="M2" s="4"/>
      <c r="N2" s="4"/>
      <c r="O2" s="4"/>
      <c r="P2" s="4"/>
      <c r="Q2" s="4"/>
      <c r="R2" s="4"/>
      <c r="S2" s="4"/>
      <c r="T2" s="4"/>
      <c r="U2" s="4"/>
      <c r="V2" s="4"/>
      <c r="W2" s="4"/>
      <c r="X2" s="4"/>
      <c r="Y2" s="4"/>
      <c r="Z2" s="4"/>
      <c r="AA2" s="4"/>
      <c r="AB2" s="4"/>
      <c r="AC2" s="4"/>
      <c r="AD2" s="4"/>
      <c r="AE2" s="4"/>
      <c r="AF2" s="4"/>
      <c r="AG2" s="4"/>
      <c r="AH2" s="4"/>
      <c r="AI2" s="4"/>
      <c r="AJ2" s="4"/>
      <c r="AK2" s="4"/>
      <c r="AL2" s="4"/>
      <c r="AM2" s="4"/>
      <c r="AN2" s="4"/>
      <c r="AO2" s="4"/>
      <c r="AP2" s="4"/>
      <c r="AQ2" s="4"/>
      <c r="AR2" s="4"/>
      <c r="AS2" s="4"/>
      <c r="AT2" s="4"/>
      <c r="AU2" s="4"/>
      <c r="AV2" s="4"/>
      <c r="AW2" s="4"/>
      <c r="AX2" s="4"/>
      <c r="AY2" s="4"/>
      <c r="AZ2" s="4"/>
      <c r="BA2" s="4"/>
      <c r="BB2" s="4"/>
      <c r="BC2" s="4"/>
      <c r="BD2" s="4"/>
      <c r="BE2" s="4"/>
      <c r="BF2" s="4"/>
      <c r="BG2" s="4"/>
      <c r="BH2" s="4"/>
      <c r="BI2" s="4"/>
      <c r="BJ2" s="4"/>
      <c r="BK2" s="4"/>
      <c r="BL2" s="4"/>
      <c r="BM2" s="4"/>
      <c r="BN2" s="4"/>
      <c r="BO2" s="4"/>
      <c r="BP2" s="4"/>
      <c r="BQ2" s="4"/>
      <c r="BR2" s="4"/>
      <c r="BS2" s="4"/>
      <c r="BT2" s="4"/>
      <c r="BU2" s="4"/>
      <c r="BV2" s="4"/>
      <c r="BW2" s="4"/>
      <c r="BX2" s="4"/>
      <c r="BY2" s="4"/>
      <c r="BZ2" s="4"/>
      <c r="CA2" s="4"/>
      <c r="CB2" s="4"/>
      <c r="CC2" s="4"/>
      <c r="CD2" s="4"/>
      <c r="CE2" s="4"/>
      <c r="CF2" s="4"/>
      <c r="CG2" s="4"/>
      <c r="CH2" s="4"/>
      <c r="CI2" s="4"/>
      <c r="CJ2" s="4"/>
      <c r="CK2" s="4"/>
      <c r="CL2" s="4"/>
      <c r="CM2" s="4"/>
      <c r="CN2" s="4"/>
      <c r="CO2" s="4"/>
      <c r="CP2" s="4"/>
      <c r="CQ2" s="4"/>
      <c r="CR2" s="4"/>
      <c r="CS2" s="4"/>
      <c r="CT2" s="4"/>
      <c r="CU2" s="4"/>
      <c r="CV2" s="4"/>
      <c r="CW2" s="4"/>
      <c r="CX2" s="4"/>
      <c r="CY2" s="4"/>
      <c r="CZ2" s="4"/>
      <c r="DA2" s="4"/>
      <c r="DB2" s="4"/>
      <c r="DC2" s="4"/>
      <c r="DD2" s="4"/>
      <c r="DE2" s="4"/>
      <c r="DF2" s="4"/>
      <c r="DG2" s="4"/>
      <c r="DH2" s="4"/>
      <c r="DI2" s="4"/>
      <c r="DJ2" s="4"/>
      <c r="DK2" s="4"/>
      <c r="DL2" s="4"/>
      <c r="DM2" s="4"/>
      <c r="DN2" s="4"/>
      <c r="DO2" s="4"/>
      <c r="DP2" s="4"/>
      <c r="DQ2" s="4"/>
      <c r="DR2" s="4"/>
      <c r="DS2" s="4"/>
      <c r="DT2" s="4"/>
      <c r="DU2" s="4"/>
      <c r="DV2" s="4"/>
      <c r="DW2" s="4"/>
      <c r="DX2" s="4"/>
      <c r="DY2" s="4"/>
      <c r="DZ2" s="4"/>
      <c r="EA2" s="4"/>
      <c r="EB2" s="4"/>
      <c r="EC2" s="4"/>
      <c r="ED2" s="4"/>
      <c r="EE2" s="4"/>
      <c r="EF2" s="4"/>
      <c r="EG2" s="4"/>
      <c r="EH2" s="4"/>
      <c r="EI2" s="4"/>
      <c r="EJ2" s="4"/>
      <c r="EK2" s="4"/>
      <c r="EL2" s="4"/>
      <c r="EM2" s="4"/>
      <c r="EN2" s="4"/>
      <c r="EO2" s="4"/>
      <c r="EP2" s="4"/>
      <c r="EQ2" s="4"/>
      <c r="ER2" s="4"/>
      <c r="ES2" s="4"/>
      <c r="ET2" s="4"/>
      <c r="EU2" s="4"/>
      <c r="EV2" s="4"/>
      <c r="EW2" s="4"/>
      <c r="EX2" s="4"/>
      <c r="EY2" s="4"/>
      <c r="EZ2" s="4"/>
      <c r="FA2" s="4"/>
      <c r="FB2" s="4"/>
      <c r="FC2" s="4"/>
      <c r="FD2" s="4"/>
      <c r="FE2" s="4"/>
      <c r="FF2" s="4"/>
      <c r="FG2" s="4"/>
      <c r="FH2" s="4"/>
      <c r="FI2" s="4"/>
      <c r="FJ2" s="4"/>
      <c r="FK2" s="4"/>
      <c r="FL2" s="4"/>
      <c r="FM2" s="4"/>
      <c r="FN2" s="4"/>
      <c r="FO2" s="4"/>
      <c r="FP2" s="4"/>
      <c r="FQ2" s="4"/>
      <c r="FR2" s="4"/>
      <c r="FS2" s="4"/>
      <c r="FT2" s="4"/>
      <c r="FU2" s="4"/>
      <c r="FV2" s="4"/>
      <c r="FW2" s="4"/>
      <c r="FX2" s="4"/>
      <c r="FY2" s="4"/>
      <c r="FZ2" s="4"/>
      <c r="GA2" s="4"/>
      <c r="GB2" s="4"/>
      <c r="GC2" s="4"/>
      <c r="GD2" s="4"/>
      <c r="GE2" s="4"/>
      <c r="GF2" s="4"/>
      <c r="GG2" s="4"/>
      <c r="GH2" s="4"/>
      <c r="GI2" s="4"/>
      <c r="GJ2" s="4"/>
      <c r="GK2" s="4"/>
      <c r="GL2" s="4"/>
      <c r="GM2" s="4"/>
      <c r="GN2" s="4"/>
      <c r="GO2" s="4"/>
      <c r="GP2" s="4"/>
      <c r="GQ2" s="4"/>
      <c r="GR2" s="4"/>
      <c r="GS2" s="4"/>
      <c r="GT2" s="4"/>
      <c r="GU2" s="4"/>
      <c r="GV2" s="4"/>
      <c r="GW2" s="4"/>
      <c r="GX2" s="4"/>
      <c r="GY2" s="4"/>
      <c r="GZ2" s="4"/>
      <c r="HA2" s="4"/>
      <c r="HB2" s="4"/>
      <c r="HC2" s="4"/>
      <c r="HD2" s="4"/>
      <c r="HE2" s="4"/>
      <c r="HF2" s="4"/>
      <c r="HG2" s="4"/>
      <c r="HH2" s="4"/>
      <c r="HI2" s="4"/>
      <c r="HJ2" s="4"/>
      <c r="HK2" s="4"/>
      <c r="HL2" s="4"/>
      <c r="HM2" s="4"/>
      <c r="HN2" s="4"/>
      <c r="HO2" s="4"/>
      <c r="HP2" s="4"/>
      <c r="HQ2" s="4"/>
      <c r="HR2" s="4"/>
      <c r="HS2" s="4"/>
      <c r="HT2" s="4"/>
      <c r="HU2" s="4"/>
      <c r="HV2" s="4"/>
      <c r="HW2" s="4"/>
      <c r="HX2" s="4"/>
      <c r="HY2" s="4"/>
      <c r="HZ2" s="4"/>
      <c r="IA2" s="4"/>
      <c r="IB2" s="4"/>
      <c r="IC2" s="4"/>
      <c r="ID2" s="4"/>
      <c r="IE2" s="4"/>
      <c r="IF2" s="4"/>
      <c r="IG2" s="4"/>
      <c r="IH2" s="4"/>
      <c r="II2" s="4"/>
      <c r="IJ2" s="4"/>
      <c r="IK2" s="4"/>
      <c r="IL2" s="4"/>
      <c r="IM2" s="4"/>
      <c r="IN2" s="4"/>
      <c r="IO2" s="4"/>
      <c r="IP2" s="4"/>
      <c r="IQ2" s="4"/>
      <c r="IR2" s="4"/>
      <c r="IS2" s="4"/>
      <c r="IT2" s="4"/>
      <c r="IU2" s="4"/>
      <c r="IV2" s="4"/>
    </row>
    <row r="3" spans="1:256" s="76" customFormat="1" ht="12.75" customHeight="1" x14ac:dyDescent="0.2">
      <c r="A3" s="88" t="s">
        <v>121</v>
      </c>
      <c r="B3" s="88"/>
      <c r="C3" s="88"/>
      <c r="D3" s="88"/>
      <c r="E3" s="4"/>
      <c r="F3" s="73"/>
      <c r="G3" s="73" t="s">
        <v>122</v>
      </c>
      <c r="H3" s="73"/>
      <c r="I3" s="4"/>
      <c r="K3" s="4"/>
      <c r="L3" s="4"/>
      <c r="M3" s="4"/>
      <c r="N3" s="4"/>
      <c r="O3" s="4"/>
      <c r="P3" s="4"/>
      <c r="Q3" s="4"/>
      <c r="R3" s="4"/>
      <c r="S3" s="4"/>
      <c r="T3" s="4"/>
      <c r="U3" s="4"/>
      <c r="V3" s="4"/>
      <c r="W3" s="4"/>
      <c r="X3" s="4"/>
      <c r="Y3" s="4"/>
      <c r="Z3" s="4"/>
      <c r="AA3" s="4"/>
      <c r="AB3" s="4"/>
      <c r="AC3" s="4"/>
      <c r="AD3" s="4"/>
      <c r="AE3" s="4"/>
      <c r="AF3" s="4"/>
      <c r="AG3" s="4"/>
      <c r="AH3" s="4"/>
      <c r="AI3" s="4"/>
      <c r="AJ3" s="4"/>
      <c r="AK3" s="4"/>
      <c r="AL3" s="4"/>
      <c r="AM3" s="4"/>
      <c r="AN3" s="4"/>
      <c r="AO3" s="4"/>
      <c r="AP3" s="4"/>
      <c r="AQ3" s="4"/>
      <c r="AR3" s="4"/>
      <c r="AS3" s="4"/>
      <c r="AT3" s="4"/>
      <c r="AU3" s="4"/>
      <c r="AV3" s="4"/>
      <c r="AW3" s="4"/>
      <c r="AX3" s="4"/>
      <c r="AY3" s="4"/>
      <c r="AZ3" s="4"/>
      <c r="BA3" s="4"/>
      <c r="BB3" s="4"/>
      <c r="BC3" s="4"/>
      <c r="BD3" s="4"/>
      <c r="BE3" s="4"/>
      <c r="BF3" s="4"/>
      <c r="BG3" s="4"/>
      <c r="BH3" s="4"/>
      <c r="BI3" s="4"/>
      <c r="BJ3" s="4"/>
      <c r="BK3" s="4"/>
      <c r="BL3" s="4"/>
      <c r="BM3" s="4"/>
      <c r="BN3" s="4"/>
      <c r="BO3" s="4"/>
      <c r="BP3" s="4"/>
      <c r="BQ3" s="4"/>
      <c r="BR3" s="4"/>
      <c r="BS3" s="4"/>
      <c r="BT3" s="4"/>
      <c r="BU3" s="4"/>
      <c r="BV3" s="4"/>
      <c r="BW3" s="4"/>
      <c r="BX3" s="4"/>
      <c r="BY3" s="4"/>
      <c r="BZ3" s="4"/>
      <c r="CA3" s="4"/>
      <c r="CB3" s="4"/>
      <c r="CC3" s="4"/>
      <c r="CD3" s="4"/>
      <c r="CE3" s="4"/>
      <c r="CF3" s="4"/>
      <c r="CG3" s="4"/>
      <c r="CH3" s="4"/>
      <c r="CI3" s="4"/>
      <c r="CJ3" s="4"/>
      <c r="CK3" s="4"/>
      <c r="CL3" s="4"/>
      <c r="CM3" s="4"/>
      <c r="CN3" s="4"/>
      <c r="CO3" s="4"/>
      <c r="CP3" s="4"/>
      <c r="CQ3" s="4"/>
      <c r="CR3" s="4"/>
      <c r="CS3" s="4"/>
      <c r="CT3" s="4"/>
      <c r="CU3" s="4"/>
      <c r="CV3" s="4"/>
      <c r="CW3" s="4"/>
      <c r="CX3" s="4"/>
      <c r="CY3" s="4"/>
      <c r="CZ3" s="4"/>
      <c r="DA3" s="4"/>
      <c r="DB3" s="4"/>
      <c r="DC3" s="4"/>
      <c r="DD3" s="4"/>
      <c r="DE3" s="4"/>
      <c r="DF3" s="4"/>
      <c r="DG3" s="4"/>
      <c r="DH3" s="4"/>
      <c r="DI3" s="4"/>
      <c r="DJ3" s="4"/>
      <c r="DK3" s="4"/>
      <c r="DL3" s="4"/>
      <c r="DM3" s="4"/>
      <c r="DN3" s="4"/>
      <c r="DO3" s="4"/>
      <c r="DP3" s="4"/>
      <c r="DQ3" s="4"/>
      <c r="DR3" s="4"/>
      <c r="DS3" s="4"/>
      <c r="DT3" s="4"/>
      <c r="DU3" s="4"/>
      <c r="DV3" s="4"/>
      <c r="DW3" s="4"/>
      <c r="DX3" s="4"/>
      <c r="DY3" s="4"/>
      <c r="DZ3" s="4"/>
      <c r="EA3" s="4"/>
      <c r="EB3" s="4"/>
      <c r="EC3" s="4"/>
      <c r="ED3" s="4"/>
      <c r="EE3" s="4"/>
      <c r="EF3" s="4"/>
      <c r="EG3" s="4"/>
      <c r="EH3" s="4"/>
      <c r="EI3" s="4"/>
      <c r="EJ3" s="4"/>
      <c r="EK3" s="4"/>
      <c r="EL3" s="4"/>
      <c r="EM3" s="4"/>
      <c r="EN3" s="4"/>
      <c r="EO3" s="4"/>
      <c r="EP3" s="4"/>
      <c r="EQ3" s="4"/>
      <c r="ER3" s="4"/>
      <c r="ES3" s="4"/>
      <c r="ET3" s="4"/>
      <c r="EU3" s="4"/>
      <c r="EV3" s="4"/>
      <c r="EW3" s="4"/>
      <c r="EX3" s="4"/>
      <c r="EY3" s="4"/>
      <c r="EZ3" s="4"/>
      <c r="FA3" s="4"/>
      <c r="FB3" s="4"/>
      <c r="FC3" s="4"/>
      <c r="FD3" s="4"/>
      <c r="FE3" s="4"/>
      <c r="FF3" s="4"/>
      <c r="FG3" s="4"/>
      <c r="FH3" s="4"/>
      <c r="FI3" s="4"/>
      <c r="FJ3" s="4"/>
      <c r="FK3" s="4"/>
      <c r="FL3" s="4"/>
      <c r="FM3" s="4"/>
      <c r="FN3" s="4"/>
      <c r="FO3" s="4"/>
      <c r="FP3" s="4"/>
      <c r="FQ3" s="4"/>
      <c r="FR3" s="4"/>
      <c r="FS3" s="4"/>
      <c r="FT3" s="4"/>
      <c r="FU3" s="4"/>
      <c r="FV3" s="4"/>
      <c r="FW3" s="4"/>
      <c r="FX3" s="4"/>
      <c r="FY3" s="4"/>
      <c r="FZ3" s="4"/>
      <c r="GA3" s="4"/>
      <c r="GB3" s="4"/>
      <c r="GC3" s="4"/>
      <c r="GD3" s="4"/>
      <c r="GE3" s="4"/>
      <c r="GF3" s="4"/>
      <c r="GG3" s="4"/>
      <c r="GH3" s="4"/>
      <c r="GI3" s="4"/>
      <c r="GJ3" s="4"/>
      <c r="GK3" s="4"/>
      <c r="GL3" s="4"/>
      <c r="GM3" s="4"/>
      <c r="GN3" s="4"/>
      <c r="GO3" s="4"/>
      <c r="GP3" s="4"/>
      <c r="GQ3" s="4"/>
      <c r="GR3" s="4"/>
      <c r="GS3" s="4"/>
      <c r="GT3" s="4"/>
      <c r="GU3" s="4"/>
      <c r="GV3" s="4"/>
      <c r="GW3" s="4"/>
      <c r="GX3" s="4"/>
      <c r="GY3" s="4"/>
      <c r="GZ3" s="4"/>
      <c r="HA3" s="4"/>
      <c r="HB3" s="4"/>
      <c r="HC3" s="4"/>
      <c r="HD3" s="4"/>
      <c r="HE3" s="4"/>
      <c r="HF3" s="4"/>
      <c r="HG3" s="4"/>
      <c r="HH3" s="4"/>
      <c r="HI3" s="4"/>
      <c r="HJ3" s="4"/>
      <c r="HK3" s="4"/>
      <c r="HL3" s="4"/>
      <c r="HM3" s="4"/>
      <c r="HN3" s="4"/>
      <c r="HO3" s="4"/>
      <c r="HP3" s="4"/>
      <c r="HQ3" s="4"/>
      <c r="HR3" s="4"/>
      <c r="HS3" s="4"/>
      <c r="HT3" s="4"/>
      <c r="HU3" s="4"/>
      <c r="HV3" s="4"/>
      <c r="HW3" s="4"/>
      <c r="HX3" s="4"/>
      <c r="HY3" s="4"/>
      <c r="HZ3" s="4"/>
      <c r="IA3" s="4"/>
      <c r="IB3" s="4"/>
      <c r="IC3" s="4"/>
      <c r="ID3" s="4"/>
      <c r="IE3" s="4"/>
      <c r="IF3" s="4"/>
      <c r="IG3" s="4"/>
      <c r="IH3" s="4"/>
      <c r="II3" s="4"/>
      <c r="IJ3" s="4"/>
      <c r="IK3" s="4"/>
      <c r="IL3" s="4"/>
      <c r="IM3" s="4"/>
      <c r="IN3" s="4"/>
      <c r="IO3" s="4"/>
      <c r="IP3" s="4"/>
      <c r="IQ3" s="4"/>
      <c r="IR3" s="4"/>
      <c r="IS3" s="4"/>
      <c r="IT3" s="4"/>
      <c r="IU3" s="4"/>
      <c r="IV3" s="4"/>
    </row>
    <row r="4" spans="1:256" s="76" customFormat="1" ht="13.5" customHeight="1" x14ac:dyDescent="0.2">
      <c r="A4" s="88" t="s">
        <v>123</v>
      </c>
      <c r="B4" s="88"/>
      <c r="C4" s="88"/>
      <c r="D4" s="77"/>
      <c r="E4" s="4"/>
      <c r="F4" s="73"/>
      <c r="G4" s="73" t="s">
        <v>124</v>
      </c>
      <c r="H4" s="73"/>
      <c r="I4" s="4"/>
      <c r="K4" s="4"/>
      <c r="L4" s="4"/>
      <c r="M4" s="4"/>
      <c r="N4" s="4"/>
      <c r="O4" s="4"/>
      <c r="P4" s="4"/>
      <c r="Q4" s="4"/>
      <c r="R4" s="4"/>
      <c r="S4" s="4"/>
      <c r="T4" s="4"/>
      <c r="U4" s="4"/>
      <c r="V4" s="4"/>
      <c r="W4" s="4"/>
      <c r="X4" s="4"/>
      <c r="Y4" s="4"/>
      <c r="Z4" s="4"/>
      <c r="AA4" s="4"/>
      <c r="AB4" s="4"/>
      <c r="AC4" s="4"/>
      <c r="AD4" s="4"/>
      <c r="AE4" s="4"/>
      <c r="AF4" s="4"/>
      <c r="AG4" s="4"/>
      <c r="AH4" s="4"/>
      <c r="AI4" s="4"/>
      <c r="AJ4" s="4"/>
      <c r="AK4" s="4"/>
      <c r="AL4" s="4"/>
      <c r="AM4" s="4"/>
      <c r="AN4" s="4"/>
      <c r="AO4" s="4"/>
      <c r="AP4" s="4"/>
      <c r="AQ4" s="4"/>
      <c r="AR4" s="4"/>
      <c r="AS4" s="4"/>
      <c r="AT4" s="4"/>
      <c r="AU4" s="4"/>
      <c r="AV4" s="4"/>
      <c r="AW4" s="4"/>
      <c r="AX4" s="4"/>
      <c r="AY4" s="4"/>
      <c r="AZ4" s="4"/>
      <c r="BA4" s="4"/>
      <c r="BB4" s="4"/>
      <c r="BC4" s="4"/>
      <c r="BD4" s="4"/>
      <c r="BE4" s="4"/>
      <c r="BF4" s="4"/>
      <c r="BG4" s="4"/>
      <c r="BH4" s="4"/>
      <c r="BI4" s="4"/>
      <c r="BJ4" s="4"/>
      <c r="BK4" s="4"/>
      <c r="BL4" s="4"/>
      <c r="BM4" s="4"/>
      <c r="BN4" s="4"/>
      <c r="BO4" s="4"/>
      <c r="BP4" s="4"/>
      <c r="BQ4" s="4"/>
      <c r="BR4" s="4"/>
      <c r="BS4" s="4"/>
      <c r="BT4" s="4"/>
      <c r="BU4" s="4"/>
      <c r="BV4" s="4"/>
      <c r="BW4" s="4"/>
      <c r="BX4" s="4"/>
      <c r="BY4" s="4"/>
      <c r="BZ4" s="4"/>
      <c r="CA4" s="4"/>
      <c r="CB4" s="4"/>
      <c r="CC4" s="4"/>
      <c r="CD4" s="4"/>
      <c r="CE4" s="4"/>
      <c r="CF4" s="4"/>
      <c r="CG4" s="4"/>
      <c r="CH4" s="4"/>
      <c r="CI4" s="4"/>
      <c r="CJ4" s="4"/>
      <c r="CK4" s="4"/>
      <c r="CL4" s="4"/>
      <c r="CM4" s="4"/>
      <c r="CN4" s="4"/>
      <c r="CO4" s="4"/>
      <c r="CP4" s="4"/>
      <c r="CQ4" s="4"/>
      <c r="CR4" s="4"/>
      <c r="CS4" s="4"/>
      <c r="CT4" s="4"/>
      <c r="CU4" s="4"/>
      <c r="CV4" s="4"/>
      <c r="CW4" s="4"/>
      <c r="CX4" s="4"/>
      <c r="CY4" s="4"/>
      <c r="CZ4" s="4"/>
      <c r="DA4" s="4"/>
      <c r="DB4" s="4"/>
      <c r="DC4" s="4"/>
      <c r="DD4" s="4"/>
      <c r="DE4" s="4"/>
      <c r="DF4" s="4"/>
      <c r="DG4" s="4"/>
      <c r="DH4" s="4"/>
      <c r="DI4" s="4"/>
      <c r="DJ4" s="4"/>
      <c r="DK4" s="4"/>
      <c r="DL4" s="4"/>
      <c r="DM4" s="4"/>
      <c r="DN4" s="4"/>
      <c r="DO4" s="4"/>
      <c r="DP4" s="4"/>
      <c r="DQ4" s="4"/>
      <c r="DR4" s="4"/>
      <c r="DS4" s="4"/>
      <c r="DT4" s="4"/>
      <c r="DU4" s="4"/>
      <c r="DV4" s="4"/>
      <c r="DW4" s="4"/>
      <c r="DX4" s="4"/>
      <c r="DY4" s="4"/>
      <c r="DZ4" s="4"/>
      <c r="EA4" s="4"/>
      <c r="EB4" s="4"/>
      <c r="EC4" s="4"/>
      <c r="ED4" s="4"/>
      <c r="EE4" s="4"/>
      <c r="EF4" s="4"/>
      <c r="EG4" s="4"/>
      <c r="EH4" s="4"/>
      <c r="EI4" s="4"/>
      <c r="EJ4" s="4"/>
      <c r="EK4" s="4"/>
      <c r="EL4" s="4"/>
      <c r="EM4" s="4"/>
      <c r="EN4" s="4"/>
      <c r="EO4" s="4"/>
      <c r="EP4" s="4"/>
      <c r="EQ4" s="4"/>
      <c r="ER4" s="4"/>
      <c r="ES4" s="4"/>
      <c r="ET4" s="4"/>
      <c r="EU4" s="4"/>
      <c r="EV4" s="4"/>
      <c r="EW4" s="4"/>
      <c r="EX4" s="4"/>
      <c r="EY4" s="4"/>
      <c r="EZ4" s="4"/>
      <c r="FA4" s="4"/>
      <c r="FB4" s="4"/>
      <c r="FC4" s="4"/>
      <c r="FD4" s="4"/>
      <c r="FE4" s="4"/>
      <c r="FF4" s="4"/>
      <c r="FG4" s="4"/>
      <c r="FH4" s="4"/>
      <c r="FI4" s="4"/>
      <c r="FJ4" s="4"/>
      <c r="FK4" s="4"/>
      <c r="FL4" s="4"/>
      <c r="FM4" s="4"/>
      <c r="FN4" s="4"/>
      <c r="FO4" s="4"/>
      <c r="FP4" s="4"/>
      <c r="FQ4" s="4"/>
      <c r="FR4" s="4"/>
      <c r="FS4" s="4"/>
      <c r="FT4" s="4"/>
      <c r="FU4" s="4"/>
      <c r="FV4" s="4"/>
      <c r="FW4" s="4"/>
      <c r="FX4" s="4"/>
      <c r="FY4" s="4"/>
      <c r="FZ4" s="4"/>
      <c r="GA4" s="4"/>
      <c r="GB4" s="4"/>
      <c r="GC4" s="4"/>
      <c r="GD4" s="4"/>
      <c r="GE4" s="4"/>
      <c r="GF4" s="4"/>
      <c r="GG4" s="4"/>
      <c r="GH4" s="4"/>
      <c r="GI4" s="4"/>
      <c r="GJ4" s="4"/>
      <c r="GK4" s="4"/>
      <c r="GL4" s="4"/>
      <c r="GM4" s="4"/>
      <c r="GN4" s="4"/>
      <c r="GO4" s="4"/>
      <c r="GP4" s="4"/>
      <c r="GQ4" s="4"/>
      <c r="GR4" s="4"/>
      <c r="GS4" s="4"/>
      <c r="GT4" s="4"/>
      <c r="GU4" s="4"/>
      <c r="GV4" s="4"/>
      <c r="GW4" s="4"/>
      <c r="GX4" s="4"/>
      <c r="GY4" s="4"/>
      <c r="GZ4" s="4"/>
      <c r="HA4" s="4"/>
      <c r="HB4" s="4"/>
      <c r="HC4" s="4"/>
      <c r="HD4" s="4"/>
      <c r="HE4" s="4"/>
      <c r="HF4" s="4"/>
      <c r="HG4" s="4"/>
      <c r="HH4" s="4"/>
      <c r="HI4" s="4"/>
      <c r="HJ4" s="4"/>
      <c r="HK4" s="4"/>
      <c r="HL4" s="4"/>
      <c r="HM4" s="4"/>
      <c r="HN4" s="4"/>
      <c r="HO4" s="4"/>
      <c r="HP4" s="4"/>
      <c r="HQ4" s="4"/>
      <c r="HR4" s="4"/>
      <c r="HS4" s="4"/>
      <c r="HT4" s="4"/>
      <c r="HU4" s="4"/>
      <c r="HV4" s="4"/>
      <c r="HW4" s="4"/>
      <c r="HX4" s="4"/>
      <c r="HY4" s="4"/>
      <c r="HZ4" s="4"/>
      <c r="IA4" s="4"/>
      <c r="IB4" s="4"/>
      <c r="IC4" s="4"/>
      <c r="ID4" s="4"/>
      <c r="IE4" s="4"/>
      <c r="IF4" s="4"/>
      <c r="IG4" s="4"/>
      <c r="IH4" s="4"/>
      <c r="II4" s="4"/>
      <c r="IJ4" s="4"/>
      <c r="IK4" s="4"/>
      <c r="IL4" s="4"/>
      <c r="IM4" s="4"/>
      <c r="IN4" s="4"/>
      <c r="IO4" s="4"/>
      <c r="IP4" s="4"/>
      <c r="IQ4" s="4"/>
      <c r="IR4" s="4"/>
      <c r="IS4" s="4"/>
      <c r="IT4" s="4"/>
      <c r="IU4" s="4"/>
      <c r="IV4" s="4"/>
    </row>
    <row r="5" spans="1:256" s="76" customFormat="1" ht="12.75" customHeight="1" x14ac:dyDescent="0.2">
      <c r="A5" s="71" t="s">
        <v>2</v>
      </c>
      <c r="B5" s="71"/>
      <c r="C5" s="77"/>
      <c r="D5" s="77"/>
      <c r="E5" s="4"/>
      <c r="F5" s="73"/>
      <c r="G5" s="71" t="s">
        <v>125</v>
      </c>
      <c r="H5" s="71"/>
      <c r="I5" s="71"/>
      <c r="K5" s="71"/>
      <c r="L5" s="71"/>
      <c r="M5" s="4"/>
      <c r="N5" s="4"/>
      <c r="O5" s="4"/>
      <c r="P5" s="4"/>
      <c r="Q5" s="4"/>
      <c r="R5" s="4"/>
      <c r="S5" s="4"/>
      <c r="T5" s="4"/>
      <c r="U5" s="4"/>
      <c r="V5" s="4"/>
      <c r="W5" s="4"/>
      <c r="X5" s="4"/>
      <c r="Y5" s="4"/>
      <c r="Z5" s="4"/>
      <c r="AA5" s="4"/>
      <c r="AB5" s="4"/>
      <c r="AC5" s="4"/>
      <c r="AD5" s="4"/>
      <c r="AE5" s="4"/>
      <c r="AF5" s="4"/>
      <c r="AG5" s="4"/>
      <c r="AH5" s="4"/>
      <c r="AI5" s="4"/>
      <c r="AJ5" s="4"/>
      <c r="AK5" s="4"/>
      <c r="AL5" s="4"/>
      <c r="AM5" s="4"/>
      <c r="AN5" s="4"/>
      <c r="AO5" s="4"/>
      <c r="AP5" s="4"/>
      <c r="AQ5" s="4"/>
      <c r="AR5" s="4"/>
      <c r="AS5" s="4"/>
      <c r="AT5" s="4"/>
      <c r="AU5" s="4"/>
      <c r="AV5" s="4"/>
      <c r="AW5" s="4"/>
      <c r="AX5" s="4"/>
      <c r="AY5" s="4"/>
      <c r="AZ5" s="4"/>
      <c r="BA5" s="4"/>
      <c r="BB5" s="4"/>
      <c r="BC5" s="4"/>
      <c r="BD5" s="4"/>
      <c r="BE5" s="4"/>
      <c r="BF5" s="4"/>
      <c r="BG5" s="4"/>
      <c r="BH5" s="4"/>
      <c r="BI5" s="4"/>
      <c r="BJ5" s="4"/>
      <c r="BK5" s="4"/>
      <c r="BL5" s="4"/>
      <c r="BM5" s="4"/>
      <c r="BN5" s="4"/>
      <c r="BO5" s="4"/>
      <c r="BP5" s="4"/>
      <c r="BQ5" s="4"/>
      <c r="BR5" s="4"/>
      <c r="BS5" s="4"/>
      <c r="BT5" s="4"/>
      <c r="BU5" s="4"/>
      <c r="BV5" s="4"/>
      <c r="BW5" s="4"/>
      <c r="BX5" s="4"/>
      <c r="BY5" s="4"/>
      <c r="BZ5" s="4"/>
      <c r="CA5" s="4"/>
      <c r="CB5" s="4"/>
      <c r="CC5" s="4"/>
      <c r="CD5" s="4"/>
      <c r="CE5" s="4"/>
      <c r="CF5" s="4"/>
      <c r="CG5" s="4"/>
      <c r="CH5" s="4"/>
      <c r="CI5" s="4"/>
      <c r="CJ5" s="4"/>
      <c r="CK5" s="4"/>
      <c r="CL5" s="4"/>
      <c r="CM5" s="4"/>
      <c r="CN5" s="4"/>
      <c r="CO5" s="4"/>
      <c r="CP5" s="4"/>
      <c r="CQ5" s="4"/>
      <c r="CR5" s="4"/>
      <c r="CS5" s="4"/>
      <c r="CT5" s="4"/>
      <c r="CU5" s="4"/>
      <c r="CV5" s="4"/>
      <c r="CW5" s="4"/>
      <c r="CX5" s="4"/>
      <c r="CY5" s="4"/>
      <c r="CZ5" s="4"/>
      <c r="DA5" s="4"/>
      <c r="DB5" s="4"/>
      <c r="DC5" s="4"/>
      <c r="DD5" s="4"/>
      <c r="DE5" s="4"/>
      <c r="DF5" s="4"/>
      <c r="DG5" s="4"/>
      <c r="DH5" s="4"/>
      <c r="DI5" s="4"/>
      <c r="DJ5" s="4"/>
      <c r="DK5" s="4"/>
      <c r="DL5" s="4"/>
      <c r="DM5" s="4"/>
      <c r="DN5" s="4"/>
      <c r="DO5" s="4"/>
      <c r="DP5" s="4"/>
      <c r="DQ5" s="4"/>
      <c r="DR5" s="4"/>
      <c r="DS5" s="4"/>
      <c r="DT5" s="4"/>
      <c r="DU5" s="4"/>
      <c r="DV5" s="4"/>
      <c r="DW5" s="4"/>
      <c r="DX5" s="4"/>
      <c r="DY5" s="4"/>
      <c r="DZ5" s="4"/>
      <c r="EA5" s="4"/>
      <c r="EB5" s="4"/>
      <c r="EC5" s="4"/>
      <c r="ED5" s="4"/>
      <c r="EE5" s="4"/>
      <c r="EF5" s="4"/>
      <c r="EG5" s="4"/>
      <c r="EH5" s="4"/>
      <c r="EI5" s="4"/>
      <c r="EJ5" s="4"/>
      <c r="EK5" s="4"/>
      <c r="EL5" s="4"/>
      <c r="EM5" s="4"/>
      <c r="EN5" s="4"/>
      <c r="EO5" s="4"/>
      <c r="EP5" s="4"/>
      <c r="EQ5" s="4"/>
      <c r="ER5" s="4"/>
      <c r="ES5" s="4"/>
      <c r="ET5" s="4"/>
      <c r="EU5" s="4"/>
      <c r="EV5" s="4"/>
      <c r="EW5" s="4"/>
      <c r="EX5" s="4"/>
      <c r="EY5" s="4"/>
      <c r="EZ5" s="4"/>
      <c r="FA5" s="4"/>
      <c r="FB5" s="4"/>
      <c r="FC5" s="4"/>
      <c r="FD5" s="4"/>
      <c r="FE5" s="4"/>
      <c r="FF5" s="4"/>
      <c r="FG5" s="4"/>
      <c r="FH5" s="4"/>
      <c r="FI5" s="4"/>
      <c r="FJ5" s="4"/>
      <c r="FK5" s="4"/>
      <c r="FL5" s="4"/>
      <c r="FM5" s="4"/>
      <c r="FN5" s="4"/>
      <c r="FO5" s="4"/>
      <c r="FP5" s="4"/>
      <c r="FQ5" s="4"/>
      <c r="FR5" s="4"/>
      <c r="FS5" s="4"/>
      <c r="FT5" s="4"/>
      <c r="FU5" s="4"/>
      <c r="FV5" s="4"/>
      <c r="FW5" s="4"/>
      <c r="FX5" s="4"/>
      <c r="FY5" s="4"/>
      <c r="FZ5" s="4"/>
      <c r="GA5" s="4"/>
      <c r="GB5" s="4"/>
      <c r="GC5" s="4"/>
      <c r="GD5" s="4"/>
      <c r="GE5" s="4"/>
      <c r="GF5" s="4"/>
      <c r="GG5" s="4"/>
      <c r="GH5" s="4"/>
      <c r="GI5" s="4"/>
      <c r="GJ5" s="4"/>
      <c r="GK5" s="4"/>
      <c r="GL5" s="4"/>
      <c r="GM5" s="4"/>
      <c r="GN5" s="4"/>
      <c r="GO5" s="4"/>
      <c r="GP5" s="4"/>
      <c r="GQ5" s="4"/>
      <c r="GR5" s="4"/>
      <c r="GS5" s="4"/>
      <c r="GT5" s="4"/>
      <c r="GU5" s="4"/>
      <c r="GV5" s="4"/>
      <c r="GW5" s="4"/>
      <c r="GX5" s="4"/>
      <c r="GY5" s="4"/>
      <c r="GZ5" s="4"/>
      <c r="HA5" s="4"/>
      <c r="HB5" s="4"/>
      <c r="HC5" s="4"/>
      <c r="HD5" s="4"/>
      <c r="HE5" s="4"/>
      <c r="HF5" s="4"/>
      <c r="HG5" s="4"/>
      <c r="HH5" s="4"/>
      <c r="HI5" s="4"/>
      <c r="HJ5" s="4"/>
      <c r="HK5" s="4"/>
      <c r="HL5" s="4"/>
      <c r="HM5" s="4"/>
      <c r="HN5" s="4"/>
      <c r="HO5" s="4"/>
      <c r="HP5" s="4"/>
      <c r="HQ5" s="4"/>
      <c r="HR5" s="4"/>
      <c r="HS5" s="4"/>
      <c r="HT5" s="4"/>
      <c r="HU5" s="4"/>
      <c r="HV5" s="4"/>
      <c r="HW5" s="4"/>
      <c r="HX5" s="4"/>
      <c r="HY5" s="4"/>
      <c r="HZ5" s="4"/>
      <c r="IA5" s="4"/>
      <c r="IB5" s="4"/>
      <c r="IC5" s="4"/>
      <c r="ID5" s="4"/>
      <c r="IE5" s="4"/>
      <c r="IF5" s="4"/>
      <c r="IG5" s="4"/>
      <c r="IH5" s="4"/>
      <c r="II5" s="4"/>
      <c r="IJ5" s="4"/>
      <c r="IK5" s="4"/>
      <c r="IL5" s="4"/>
      <c r="IM5" s="4"/>
      <c r="IN5" s="4"/>
      <c r="IO5" s="4"/>
      <c r="IP5" s="4"/>
      <c r="IQ5" s="4"/>
      <c r="IR5" s="4"/>
      <c r="IS5" s="4"/>
      <c r="IT5" s="4"/>
      <c r="IU5" s="4"/>
      <c r="IV5" s="4"/>
    </row>
    <row r="6" spans="1:256" s="76" customFormat="1" ht="12.75" customHeight="1" x14ac:dyDescent="0.2">
      <c r="A6" s="71" t="s">
        <v>3</v>
      </c>
      <c r="B6" s="71"/>
      <c r="C6" s="77"/>
      <c r="D6" s="77"/>
      <c r="E6" s="4"/>
      <c r="F6" s="73"/>
      <c r="G6" s="71" t="s">
        <v>126</v>
      </c>
      <c r="H6" s="71"/>
      <c r="I6" s="71"/>
      <c r="K6" s="71"/>
      <c r="L6" s="71"/>
      <c r="M6" s="4"/>
      <c r="N6" s="4"/>
      <c r="O6" s="4"/>
      <c r="P6" s="4"/>
      <c r="Q6" s="4"/>
      <c r="R6" s="4"/>
      <c r="S6" s="4"/>
      <c r="T6" s="4"/>
      <c r="U6" s="4"/>
      <c r="V6" s="4"/>
      <c r="W6" s="4"/>
      <c r="X6" s="4"/>
      <c r="Y6" s="4"/>
      <c r="Z6" s="4"/>
      <c r="AA6" s="4"/>
      <c r="AB6" s="4"/>
      <c r="AC6" s="4"/>
      <c r="AD6" s="4"/>
      <c r="AE6" s="4"/>
      <c r="AF6" s="4"/>
      <c r="AG6" s="4"/>
      <c r="AH6" s="4"/>
      <c r="AI6" s="4"/>
      <c r="AJ6" s="4"/>
      <c r="AK6" s="4"/>
      <c r="AL6" s="4"/>
      <c r="AM6" s="4"/>
      <c r="AN6" s="4"/>
      <c r="AO6" s="4"/>
      <c r="AP6" s="4"/>
      <c r="AQ6" s="4"/>
      <c r="AR6" s="4"/>
      <c r="AS6" s="4"/>
      <c r="AT6" s="4"/>
      <c r="AU6" s="4"/>
      <c r="AV6" s="4"/>
      <c r="AW6" s="4"/>
      <c r="AX6" s="4"/>
      <c r="AY6" s="4"/>
      <c r="AZ6" s="4"/>
      <c r="BA6" s="4"/>
      <c r="BB6" s="4"/>
      <c r="BC6" s="4"/>
      <c r="BD6" s="4"/>
      <c r="BE6" s="4"/>
      <c r="BF6" s="4"/>
      <c r="BG6" s="4"/>
      <c r="BH6" s="4"/>
      <c r="BI6" s="4"/>
      <c r="BJ6" s="4"/>
      <c r="BK6" s="4"/>
      <c r="BL6" s="4"/>
      <c r="BM6" s="4"/>
      <c r="BN6" s="4"/>
      <c r="BO6" s="4"/>
      <c r="BP6" s="4"/>
      <c r="BQ6" s="4"/>
      <c r="BR6" s="4"/>
      <c r="BS6" s="4"/>
      <c r="BT6" s="4"/>
      <c r="BU6" s="4"/>
      <c r="BV6" s="4"/>
      <c r="BW6" s="4"/>
      <c r="BX6" s="4"/>
      <c r="BY6" s="4"/>
      <c r="BZ6" s="4"/>
      <c r="CA6" s="4"/>
      <c r="CB6" s="4"/>
      <c r="CC6" s="4"/>
      <c r="CD6" s="4"/>
      <c r="CE6" s="4"/>
      <c r="CF6" s="4"/>
      <c r="CG6" s="4"/>
      <c r="CH6" s="4"/>
      <c r="CI6" s="4"/>
      <c r="CJ6" s="4"/>
      <c r="CK6" s="4"/>
      <c r="CL6" s="4"/>
      <c r="CM6" s="4"/>
      <c r="CN6" s="4"/>
      <c r="CO6" s="4"/>
      <c r="CP6" s="4"/>
      <c r="CQ6" s="4"/>
      <c r="CR6" s="4"/>
      <c r="CS6" s="4"/>
      <c r="CT6" s="4"/>
      <c r="CU6" s="4"/>
      <c r="CV6" s="4"/>
      <c r="CW6" s="4"/>
      <c r="CX6" s="4"/>
      <c r="CY6" s="4"/>
      <c r="CZ6" s="4"/>
      <c r="DA6" s="4"/>
      <c r="DB6" s="4"/>
      <c r="DC6" s="4"/>
      <c r="DD6" s="4"/>
      <c r="DE6" s="4"/>
      <c r="DF6" s="4"/>
      <c r="DG6" s="4"/>
      <c r="DH6" s="4"/>
      <c r="DI6" s="4"/>
      <c r="DJ6" s="4"/>
      <c r="DK6" s="4"/>
      <c r="DL6" s="4"/>
      <c r="DM6" s="4"/>
      <c r="DN6" s="4"/>
      <c r="DO6" s="4"/>
      <c r="DP6" s="4"/>
      <c r="DQ6" s="4"/>
      <c r="DR6" s="4"/>
      <c r="DS6" s="4"/>
      <c r="DT6" s="4"/>
      <c r="DU6" s="4"/>
      <c r="DV6" s="4"/>
      <c r="DW6" s="4"/>
      <c r="DX6" s="4"/>
      <c r="DY6" s="4"/>
      <c r="DZ6" s="4"/>
      <c r="EA6" s="4"/>
      <c r="EB6" s="4"/>
      <c r="EC6" s="4"/>
      <c r="ED6" s="4"/>
      <c r="EE6" s="4"/>
      <c r="EF6" s="4"/>
      <c r="EG6" s="4"/>
      <c r="EH6" s="4"/>
      <c r="EI6" s="4"/>
      <c r="EJ6" s="4"/>
      <c r="EK6" s="4"/>
      <c r="EL6" s="4"/>
      <c r="EM6" s="4"/>
      <c r="EN6" s="4"/>
      <c r="EO6" s="4"/>
      <c r="EP6" s="4"/>
      <c r="EQ6" s="4"/>
      <c r="ER6" s="4"/>
      <c r="ES6" s="4"/>
      <c r="ET6" s="4"/>
      <c r="EU6" s="4"/>
      <c r="EV6" s="4"/>
      <c r="EW6" s="4"/>
      <c r="EX6" s="4"/>
      <c r="EY6" s="4"/>
      <c r="EZ6" s="4"/>
      <c r="FA6" s="4"/>
      <c r="FB6" s="4"/>
      <c r="FC6" s="4"/>
      <c r="FD6" s="4"/>
      <c r="FE6" s="4"/>
      <c r="FF6" s="4"/>
      <c r="FG6" s="4"/>
      <c r="FH6" s="4"/>
      <c r="FI6" s="4"/>
      <c r="FJ6" s="4"/>
      <c r="FK6" s="4"/>
      <c r="FL6" s="4"/>
      <c r="FM6" s="4"/>
      <c r="FN6" s="4"/>
      <c r="FO6" s="4"/>
      <c r="FP6" s="4"/>
      <c r="FQ6" s="4"/>
      <c r="FR6" s="4"/>
      <c r="FS6" s="4"/>
      <c r="FT6" s="4"/>
      <c r="FU6" s="4"/>
      <c r="FV6" s="4"/>
      <c r="FW6" s="4"/>
      <c r="FX6" s="4"/>
      <c r="FY6" s="4"/>
      <c r="FZ6" s="4"/>
      <c r="GA6" s="4"/>
      <c r="GB6" s="4"/>
      <c r="GC6" s="4"/>
      <c r="GD6" s="4"/>
      <c r="GE6" s="4"/>
      <c r="GF6" s="4"/>
      <c r="GG6" s="4"/>
      <c r="GH6" s="4"/>
      <c r="GI6" s="4"/>
      <c r="GJ6" s="4"/>
      <c r="GK6" s="4"/>
      <c r="GL6" s="4"/>
      <c r="GM6" s="4"/>
      <c r="GN6" s="4"/>
      <c r="GO6" s="4"/>
      <c r="GP6" s="4"/>
      <c r="GQ6" s="4"/>
      <c r="GR6" s="4"/>
      <c r="GS6" s="4"/>
      <c r="GT6" s="4"/>
      <c r="GU6" s="4"/>
      <c r="GV6" s="4"/>
      <c r="GW6" s="4"/>
      <c r="GX6" s="4"/>
      <c r="GY6" s="4"/>
      <c r="GZ6" s="4"/>
      <c r="HA6" s="4"/>
      <c r="HB6" s="4"/>
      <c r="HC6" s="4"/>
      <c r="HD6" s="4"/>
      <c r="HE6" s="4"/>
      <c r="HF6" s="4"/>
      <c r="HG6" s="4"/>
      <c r="HH6" s="4"/>
      <c r="HI6" s="4"/>
      <c r="HJ6" s="4"/>
      <c r="HK6" s="4"/>
      <c r="HL6" s="4"/>
      <c r="HM6" s="4"/>
      <c r="HN6" s="4"/>
      <c r="HO6" s="4"/>
      <c r="HP6" s="4"/>
      <c r="HQ6" s="4"/>
      <c r="HR6" s="4"/>
      <c r="HS6" s="4"/>
      <c r="HT6" s="4"/>
      <c r="HU6" s="4"/>
      <c r="HV6" s="4"/>
      <c r="HW6" s="4"/>
      <c r="HX6" s="4"/>
      <c r="HY6" s="4"/>
      <c r="HZ6" s="4"/>
      <c r="IA6" s="4"/>
      <c r="IB6" s="4"/>
      <c r="IC6" s="4"/>
      <c r="ID6" s="4"/>
      <c r="IE6" s="4"/>
      <c r="IF6" s="4"/>
      <c r="IG6" s="4"/>
      <c r="IH6" s="4"/>
      <c r="II6" s="4"/>
      <c r="IJ6" s="4"/>
      <c r="IK6" s="4"/>
      <c r="IL6" s="4"/>
      <c r="IM6" s="4"/>
      <c r="IN6" s="4"/>
      <c r="IO6" s="4"/>
      <c r="IP6" s="4"/>
      <c r="IQ6" s="4"/>
      <c r="IR6" s="4"/>
      <c r="IS6" s="4"/>
      <c r="IT6" s="4"/>
      <c r="IU6" s="4"/>
      <c r="IV6" s="4"/>
    </row>
    <row r="7" spans="1:256" s="76" customFormat="1" ht="12.75" customHeight="1" x14ac:dyDescent="0.2">
      <c r="A7" s="4"/>
      <c r="B7" s="4"/>
      <c r="C7" s="4"/>
      <c r="D7" s="4"/>
      <c r="E7" s="4"/>
      <c r="F7" s="73"/>
      <c r="G7" s="71"/>
      <c r="H7" s="71"/>
      <c r="I7" s="71"/>
      <c r="K7" s="71"/>
      <c r="L7" s="71"/>
      <c r="M7" s="4"/>
      <c r="N7" s="4"/>
      <c r="O7" s="4"/>
      <c r="P7" s="4"/>
      <c r="Q7" s="4"/>
      <c r="R7" s="4"/>
      <c r="S7" s="4"/>
      <c r="T7" s="4"/>
      <c r="U7" s="4"/>
      <c r="V7" s="4"/>
      <c r="W7" s="4"/>
      <c r="X7" s="4"/>
      <c r="Y7" s="4"/>
      <c r="Z7" s="4"/>
      <c r="AA7" s="4"/>
      <c r="AB7" s="4"/>
      <c r="AC7" s="4"/>
      <c r="AD7" s="4"/>
      <c r="AE7" s="4"/>
      <c r="AF7" s="4"/>
      <c r="AG7" s="4"/>
      <c r="AH7" s="4"/>
      <c r="AI7" s="4"/>
      <c r="AJ7" s="4"/>
      <c r="AK7" s="4"/>
      <c r="AL7" s="4"/>
      <c r="AM7" s="4"/>
      <c r="AN7" s="4"/>
      <c r="AO7" s="4"/>
      <c r="AP7" s="4"/>
      <c r="AQ7" s="4"/>
      <c r="AR7" s="4"/>
      <c r="AS7" s="4"/>
      <c r="AT7" s="4"/>
      <c r="AU7" s="4"/>
      <c r="AV7" s="4"/>
      <c r="AW7" s="4"/>
      <c r="AX7" s="4"/>
      <c r="AY7" s="4"/>
      <c r="AZ7" s="4"/>
      <c r="BA7" s="4"/>
      <c r="BB7" s="4"/>
      <c r="BC7" s="4"/>
      <c r="BD7" s="4"/>
      <c r="BE7" s="4"/>
      <c r="BF7" s="4"/>
      <c r="BG7" s="4"/>
      <c r="BH7" s="4"/>
      <c r="BI7" s="4"/>
      <c r="BJ7" s="4"/>
      <c r="BK7" s="4"/>
      <c r="BL7" s="4"/>
      <c r="BM7" s="4"/>
      <c r="BN7" s="4"/>
      <c r="BO7" s="4"/>
      <c r="BP7" s="4"/>
      <c r="BQ7" s="4"/>
      <c r="BR7" s="4"/>
      <c r="BS7" s="4"/>
      <c r="BT7" s="4"/>
      <c r="BU7" s="4"/>
      <c r="BV7" s="4"/>
      <c r="BW7" s="4"/>
      <c r="BX7" s="4"/>
      <c r="BY7" s="4"/>
      <c r="BZ7" s="4"/>
      <c r="CA7" s="4"/>
      <c r="CB7" s="4"/>
      <c r="CC7" s="4"/>
      <c r="CD7" s="4"/>
      <c r="CE7" s="4"/>
      <c r="CF7" s="4"/>
      <c r="CG7" s="4"/>
      <c r="CH7" s="4"/>
      <c r="CI7" s="4"/>
      <c r="CJ7" s="4"/>
      <c r="CK7" s="4"/>
      <c r="CL7" s="4"/>
      <c r="CM7" s="4"/>
      <c r="CN7" s="4"/>
      <c r="CO7" s="4"/>
      <c r="CP7" s="4"/>
      <c r="CQ7" s="4"/>
      <c r="CR7" s="4"/>
      <c r="CS7" s="4"/>
      <c r="CT7" s="4"/>
      <c r="CU7" s="4"/>
      <c r="CV7" s="4"/>
      <c r="CW7" s="4"/>
      <c r="CX7" s="4"/>
      <c r="CY7" s="4"/>
      <c r="CZ7" s="4"/>
      <c r="DA7" s="4"/>
      <c r="DB7" s="4"/>
      <c r="DC7" s="4"/>
      <c r="DD7" s="4"/>
      <c r="DE7" s="4"/>
      <c r="DF7" s="4"/>
      <c r="DG7" s="4"/>
      <c r="DH7" s="4"/>
      <c r="DI7" s="4"/>
      <c r="DJ7" s="4"/>
      <c r="DK7" s="4"/>
      <c r="DL7" s="4"/>
      <c r="DM7" s="4"/>
      <c r="DN7" s="4"/>
      <c r="DO7" s="4"/>
      <c r="DP7" s="4"/>
      <c r="DQ7" s="4"/>
      <c r="DR7" s="4"/>
      <c r="DS7" s="4"/>
      <c r="DT7" s="4"/>
      <c r="DU7" s="4"/>
      <c r="DV7" s="4"/>
      <c r="DW7" s="4"/>
      <c r="DX7" s="4"/>
      <c r="DY7" s="4"/>
      <c r="DZ7" s="4"/>
      <c r="EA7" s="4"/>
      <c r="EB7" s="4"/>
      <c r="EC7" s="4"/>
      <c r="ED7" s="4"/>
      <c r="EE7" s="4"/>
      <c r="EF7" s="4"/>
      <c r="EG7" s="4"/>
      <c r="EH7" s="4"/>
      <c r="EI7" s="4"/>
      <c r="EJ7" s="4"/>
      <c r="EK7" s="4"/>
      <c r="EL7" s="4"/>
      <c r="EM7" s="4"/>
      <c r="EN7" s="4"/>
      <c r="EO7" s="4"/>
      <c r="EP7" s="4"/>
      <c r="EQ7" s="4"/>
      <c r="ER7" s="4"/>
      <c r="ES7" s="4"/>
      <c r="ET7" s="4"/>
      <c r="EU7" s="4"/>
      <c r="EV7" s="4"/>
      <c r="EW7" s="4"/>
      <c r="EX7" s="4"/>
      <c r="EY7" s="4"/>
      <c r="EZ7" s="4"/>
      <c r="FA7" s="4"/>
      <c r="FB7" s="4"/>
      <c r="FC7" s="4"/>
      <c r="FD7" s="4"/>
      <c r="FE7" s="4"/>
      <c r="FF7" s="4"/>
      <c r="FG7" s="4"/>
      <c r="FH7" s="4"/>
      <c r="FI7" s="4"/>
      <c r="FJ7" s="4"/>
      <c r="FK7" s="4"/>
      <c r="FL7" s="4"/>
      <c r="FM7" s="4"/>
      <c r="FN7" s="4"/>
      <c r="FO7" s="4"/>
      <c r="FP7" s="4"/>
      <c r="FQ7" s="4"/>
      <c r="FR7" s="4"/>
      <c r="FS7" s="4"/>
      <c r="FT7" s="4"/>
      <c r="FU7" s="4"/>
      <c r="FV7" s="4"/>
      <c r="FW7" s="4"/>
      <c r="FX7" s="4"/>
      <c r="FY7" s="4"/>
      <c r="FZ7" s="4"/>
      <c r="GA7" s="4"/>
      <c r="GB7" s="4"/>
      <c r="GC7" s="4"/>
      <c r="GD7" s="4"/>
      <c r="GE7" s="4"/>
      <c r="GF7" s="4"/>
      <c r="GG7" s="4"/>
      <c r="GH7" s="4"/>
      <c r="GI7" s="4"/>
      <c r="GJ7" s="4"/>
      <c r="GK7" s="4"/>
      <c r="GL7" s="4"/>
      <c r="GM7" s="4"/>
      <c r="GN7" s="4"/>
      <c r="GO7" s="4"/>
      <c r="GP7" s="4"/>
      <c r="GQ7" s="4"/>
      <c r="GR7" s="4"/>
      <c r="GS7" s="4"/>
      <c r="GT7" s="4"/>
      <c r="GU7" s="4"/>
      <c r="GV7" s="4"/>
      <c r="GW7" s="4"/>
      <c r="GX7" s="4"/>
      <c r="GY7" s="4"/>
      <c r="GZ7" s="4"/>
      <c r="HA7" s="4"/>
      <c r="HB7" s="4"/>
      <c r="HC7" s="4"/>
      <c r="HD7" s="4"/>
      <c r="HE7" s="4"/>
      <c r="HF7" s="4"/>
      <c r="HG7" s="4"/>
      <c r="HH7" s="4"/>
      <c r="HI7" s="4"/>
      <c r="HJ7" s="4"/>
      <c r="HK7" s="4"/>
      <c r="HL7" s="4"/>
      <c r="HM7" s="4"/>
      <c r="HN7" s="4"/>
      <c r="HO7" s="4"/>
      <c r="HP7" s="4"/>
      <c r="HQ7" s="4"/>
      <c r="HR7" s="4"/>
      <c r="HS7" s="4"/>
      <c r="HT7" s="4"/>
      <c r="HU7" s="4"/>
      <c r="HV7" s="4"/>
      <c r="HW7" s="4"/>
      <c r="HX7" s="4"/>
      <c r="HY7" s="4"/>
      <c r="HZ7" s="4"/>
      <c r="IA7" s="4"/>
      <c r="IB7" s="4"/>
      <c r="IC7" s="4"/>
      <c r="ID7" s="4"/>
      <c r="IE7" s="4"/>
      <c r="IF7" s="4"/>
      <c r="IG7" s="4"/>
      <c r="IH7" s="4"/>
      <c r="II7" s="4"/>
      <c r="IJ7" s="4"/>
      <c r="IK7" s="4"/>
      <c r="IL7" s="4"/>
      <c r="IM7" s="4"/>
      <c r="IN7" s="4"/>
      <c r="IO7" s="4"/>
      <c r="IP7" s="4"/>
      <c r="IQ7" s="4"/>
      <c r="IR7" s="4"/>
      <c r="IS7" s="4"/>
      <c r="IT7" s="4"/>
      <c r="IU7" s="4"/>
      <c r="IV7" s="4"/>
    </row>
    <row r="8" spans="1:256" s="76" customFormat="1" ht="38.25" customHeight="1" x14ac:dyDescent="0.2">
      <c r="A8" s="74" t="s">
        <v>127</v>
      </c>
      <c r="B8" s="71"/>
      <c r="C8" s="77"/>
      <c r="D8" s="77"/>
      <c r="E8" s="4"/>
      <c r="F8" s="73"/>
      <c r="G8" s="74" t="s">
        <v>128</v>
      </c>
      <c r="H8" s="71"/>
      <c r="I8" s="71"/>
      <c r="K8" s="71"/>
      <c r="L8" s="71"/>
      <c r="M8" s="4"/>
      <c r="N8" s="4"/>
      <c r="O8" s="4"/>
      <c r="P8" s="4"/>
      <c r="Q8" s="4"/>
      <c r="R8" s="4"/>
      <c r="S8" s="4"/>
      <c r="T8" s="4"/>
      <c r="U8" s="4"/>
      <c r="V8" s="4"/>
      <c r="W8" s="4"/>
      <c r="X8" s="4"/>
      <c r="Y8" s="4"/>
      <c r="Z8" s="4"/>
      <c r="AA8" s="4"/>
      <c r="AB8" s="4"/>
      <c r="AC8" s="4"/>
      <c r="AD8" s="4"/>
      <c r="AE8" s="4"/>
      <c r="AF8" s="4"/>
      <c r="AG8" s="4"/>
      <c r="AH8" s="4"/>
      <c r="AI8" s="4"/>
      <c r="AJ8" s="4"/>
      <c r="AK8" s="4"/>
      <c r="AL8" s="4"/>
      <c r="AM8" s="4"/>
      <c r="AN8" s="4"/>
      <c r="AO8" s="4"/>
      <c r="AP8" s="4"/>
      <c r="AQ8" s="4"/>
      <c r="AR8" s="4"/>
      <c r="AS8" s="4"/>
      <c r="AT8" s="4"/>
      <c r="AU8" s="4"/>
      <c r="AV8" s="4"/>
      <c r="AW8" s="4"/>
      <c r="AX8" s="4"/>
      <c r="AY8" s="4"/>
      <c r="AZ8" s="4"/>
      <c r="BA8" s="4"/>
      <c r="BB8" s="4"/>
      <c r="BC8" s="4"/>
      <c r="BD8" s="4"/>
      <c r="BE8" s="4"/>
      <c r="BF8" s="4"/>
      <c r="BG8" s="4"/>
      <c r="BH8" s="4"/>
      <c r="BI8" s="4"/>
      <c r="BJ8" s="4"/>
      <c r="BK8" s="4"/>
      <c r="BL8" s="4"/>
      <c r="BM8" s="4"/>
      <c r="BN8" s="4"/>
      <c r="BO8" s="4"/>
      <c r="BP8" s="4"/>
      <c r="BQ8" s="4"/>
      <c r="BR8" s="4"/>
      <c r="BS8" s="4"/>
      <c r="BT8" s="4"/>
      <c r="BU8" s="4"/>
      <c r="BV8" s="4"/>
      <c r="BW8" s="4"/>
      <c r="BX8" s="4"/>
      <c r="BY8" s="4"/>
      <c r="BZ8" s="4"/>
      <c r="CA8" s="4"/>
      <c r="CB8" s="4"/>
      <c r="CC8" s="4"/>
      <c r="CD8" s="4"/>
      <c r="CE8" s="4"/>
      <c r="CF8" s="4"/>
      <c r="CG8" s="4"/>
      <c r="CH8" s="4"/>
      <c r="CI8" s="4"/>
      <c r="CJ8" s="4"/>
      <c r="CK8" s="4"/>
      <c r="CL8" s="4"/>
      <c r="CM8" s="4"/>
      <c r="CN8" s="4"/>
      <c r="CO8" s="4"/>
      <c r="CP8" s="4"/>
      <c r="CQ8" s="4"/>
      <c r="CR8" s="4"/>
      <c r="CS8" s="4"/>
      <c r="CT8" s="4"/>
      <c r="CU8" s="4"/>
      <c r="CV8" s="4"/>
      <c r="CW8" s="4"/>
      <c r="CX8" s="4"/>
      <c r="CY8" s="4"/>
      <c r="CZ8" s="4"/>
      <c r="DA8" s="4"/>
      <c r="DB8" s="4"/>
      <c r="DC8" s="4"/>
      <c r="DD8" s="4"/>
      <c r="DE8" s="4"/>
      <c r="DF8" s="4"/>
      <c r="DG8" s="4"/>
      <c r="DH8" s="4"/>
      <c r="DI8" s="4"/>
      <c r="DJ8" s="4"/>
      <c r="DK8" s="4"/>
      <c r="DL8" s="4"/>
      <c r="DM8" s="4"/>
      <c r="DN8" s="4"/>
      <c r="DO8" s="4"/>
      <c r="DP8" s="4"/>
      <c r="DQ8" s="4"/>
      <c r="DR8" s="4"/>
      <c r="DS8" s="4"/>
      <c r="DT8" s="4"/>
      <c r="DU8" s="4"/>
      <c r="DV8" s="4"/>
      <c r="DW8" s="4"/>
      <c r="DX8" s="4"/>
      <c r="DY8" s="4"/>
      <c r="DZ8" s="4"/>
      <c r="EA8" s="4"/>
      <c r="EB8" s="4"/>
      <c r="EC8" s="4"/>
      <c r="ED8" s="4"/>
      <c r="EE8" s="4"/>
      <c r="EF8" s="4"/>
      <c r="EG8" s="4"/>
      <c r="EH8" s="4"/>
      <c r="EI8" s="4"/>
      <c r="EJ8" s="4"/>
      <c r="EK8" s="4"/>
      <c r="EL8" s="4"/>
      <c r="EM8" s="4"/>
      <c r="EN8" s="4"/>
      <c r="EO8" s="4"/>
      <c r="EP8" s="4"/>
      <c r="EQ8" s="4"/>
      <c r="ER8" s="4"/>
      <c r="ES8" s="4"/>
      <c r="ET8" s="4"/>
      <c r="EU8" s="4"/>
      <c r="EV8" s="4"/>
      <c r="EW8" s="4"/>
      <c r="EX8" s="4"/>
      <c r="EY8" s="4"/>
      <c r="EZ8" s="4"/>
      <c r="FA8" s="4"/>
      <c r="FB8" s="4"/>
      <c r="FC8" s="4"/>
      <c r="FD8" s="4"/>
      <c r="FE8" s="4"/>
      <c r="FF8" s="4"/>
      <c r="FG8" s="4"/>
      <c r="FH8" s="4"/>
      <c r="FI8" s="4"/>
      <c r="FJ8" s="4"/>
      <c r="FK8" s="4"/>
      <c r="FL8" s="4"/>
      <c r="FM8" s="4"/>
      <c r="FN8" s="4"/>
      <c r="FO8" s="4"/>
      <c r="FP8" s="4"/>
      <c r="FQ8" s="4"/>
      <c r="FR8" s="4"/>
      <c r="FS8" s="4"/>
      <c r="FT8" s="4"/>
      <c r="FU8" s="4"/>
      <c r="FV8" s="4"/>
      <c r="FW8" s="4"/>
      <c r="FX8" s="4"/>
      <c r="FY8" s="4"/>
      <c r="FZ8" s="4"/>
      <c r="GA8" s="4"/>
      <c r="GB8" s="4"/>
      <c r="GC8" s="4"/>
      <c r="GD8" s="4"/>
      <c r="GE8" s="4"/>
      <c r="GF8" s="4"/>
      <c r="GG8" s="4"/>
      <c r="GH8" s="4"/>
      <c r="GI8" s="4"/>
      <c r="GJ8" s="4"/>
      <c r="GK8" s="4"/>
      <c r="GL8" s="4"/>
      <c r="GM8" s="4"/>
      <c r="GN8" s="4"/>
      <c r="GO8" s="4"/>
      <c r="GP8" s="4"/>
      <c r="GQ8" s="4"/>
      <c r="GR8" s="4"/>
      <c r="GS8" s="4"/>
      <c r="GT8" s="4"/>
      <c r="GU8" s="4"/>
      <c r="GV8" s="4"/>
      <c r="GW8" s="4"/>
      <c r="GX8" s="4"/>
      <c r="GY8" s="4"/>
      <c r="GZ8" s="4"/>
      <c r="HA8" s="4"/>
      <c r="HB8" s="4"/>
      <c r="HC8" s="4"/>
      <c r="HD8" s="4"/>
      <c r="HE8" s="4"/>
      <c r="HF8" s="4"/>
      <c r="HG8" s="4"/>
      <c r="HH8" s="4"/>
      <c r="HI8" s="4"/>
      <c r="HJ8" s="4"/>
      <c r="HK8" s="4"/>
      <c r="HL8" s="4"/>
      <c r="HM8" s="4"/>
      <c r="HN8" s="4"/>
      <c r="HO8" s="4"/>
      <c r="HP8" s="4"/>
      <c r="HQ8" s="4"/>
      <c r="HR8" s="4"/>
      <c r="HS8" s="4"/>
      <c r="HT8" s="4"/>
      <c r="HU8" s="4"/>
      <c r="HV8" s="4"/>
      <c r="HW8" s="4"/>
      <c r="HX8" s="4"/>
      <c r="HY8" s="4"/>
      <c r="HZ8" s="4"/>
      <c r="IA8" s="4"/>
      <c r="IB8" s="4"/>
      <c r="IC8" s="4"/>
      <c r="ID8" s="4"/>
      <c r="IE8" s="4"/>
      <c r="IF8" s="4"/>
      <c r="IG8" s="4"/>
      <c r="IH8" s="4"/>
      <c r="II8" s="4"/>
      <c r="IJ8" s="4"/>
      <c r="IK8" s="4"/>
      <c r="IL8" s="4"/>
      <c r="IM8" s="4"/>
      <c r="IN8" s="4"/>
      <c r="IO8" s="4"/>
      <c r="IP8" s="4"/>
      <c r="IQ8" s="4"/>
      <c r="IR8" s="4"/>
      <c r="IS8" s="4"/>
      <c r="IT8" s="4"/>
      <c r="IU8" s="4"/>
      <c r="IV8" s="4"/>
    </row>
    <row r="9" spans="1:256" s="76" customFormat="1" ht="22.5" customHeight="1" x14ac:dyDescent="0.2">
      <c r="A9" s="78" t="s">
        <v>129</v>
      </c>
      <c r="B9" s="79"/>
      <c r="C9" s="77"/>
      <c r="D9" s="77"/>
      <c r="E9" s="4"/>
      <c r="F9" s="73"/>
      <c r="G9" s="74" t="s">
        <v>129</v>
      </c>
      <c r="H9" s="71"/>
      <c r="I9" s="71"/>
      <c r="K9" s="71"/>
      <c r="L9" s="71"/>
      <c r="M9" s="4"/>
      <c r="N9" s="4"/>
      <c r="O9" s="4"/>
      <c r="P9" s="4"/>
      <c r="Q9" s="4"/>
      <c r="R9" s="4"/>
      <c r="S9" s="4"/>
      <c r="T9" s="4"/>
      <c r="U9" s="4"/>
      <c r="V9" s="4"/>
      <c r="W9" s="4"/>
      <c r="X9" s="4"/>
      <c r="Y9" s="4"/>
      <c r="Z9" s="4"/>
      <c r="AA9" s="4"/>
      <c r="AB9" s="4"/>
      <c r="AC9" s="4"/>
      <c r="AD9" s="4"/>
      <c r="AE9" s="4"/>
      <c r="AF9" s="4"/>
      <c r="AG9" s="4"/>
      <c r="AH9" s="4"/>
      <c r="AI9" s="4"/>
      <c r="AJ9" s="4"/>
      <c r="AK9" s="4"/>
      <c r="AL9" s="4"/>
      <c r="AM9" s="4"/>
      <c r="AN9" s="4"/>
      <c r="AO9" s="4"/>
      <c r="AP9" s="4"/>
      <c r="AQ9" s="4"/>
      <c r="AR9" s="4"/>
      <c r="AS9" s="4"/>
      <c r="AT9" s="4"/>
      <c r="AU9" s="4"/>
      <c r="AV9" s="4"/>
      <c r="AW9" s="4"/>
      <c r="AX9" s="4"/>
      <c r="AY9" s="4"/>
      <c r="AZ9" s="4"/>
      <c r="BA9" s="4"/>
      <c r="BB9" s="4"/>
      <c r="BC9" s="4"/>
      <c r="BD9" s="4"/>
      <c r="BE9" s="4"/>
      <c r="BF9" s="4"/>
      <c r="BG9" s="4"/>
      <c r="BH9" s="4"/>
      <c r="BI9" s="4"/>
      <c r="BJ9" s="4"/>
      <c r="BK9" s="4"/>
      <c r="BL9" s="4"/>
      <c r="BM9" s="4"/>
      <c r="BN9" s="4"/>
      <c r="BO9" s="4"/>
      <c r="BP9" s="4"/>
      <c r="BQ9" s="4"/>
      <c r="BR9" s="4"/>
      <c r="BS9" s="4"/>
      <c r="BT9" s="4"/>
      <c r="BU9" s="4"/>
      <c r="BV9" s="4"/>
      <c r="BW9" s="4"/>
      <c r="BX9" s="4"/>
      <c r="BY9" s="4"/>
      <c r="BZ9" s="4"/>
      <c r="CA9" s="4"/>
      <c r="CB9" s="4"/>
      <c r="CC9" s="4"/>
      <c r="CD9" s="4"/>
      <c r="CE9" s="4"/>
      <c r="CF9" s="4"/>
      <c r="CG9" s="4"/>
      <c r="CH9" s="4"/>
      <c r="CI9" s="4"/>
      <c r="CJ9" s="4"/>
      <c r="CK9" s="4"/>
      <c r="CL9" s="4"/>
      <c r="CM9" s="4"/>
      <c r="CN9" s="4"/>
      <c r="CO9" s="4"/>
      <c r="CP9" s="4"/>
      <c r="CQ9" s="4"/>
      <c r="CR9" s="4"/>
      <c r="CS9" s="4"/>
      <c r="CT9" s="4"/>
      <c r="CU9" s="4"/>
      <c r="CV9" s="4"/>
      <c r="CW9" s="4"/>
      <c r="CX9" s="4"/>
      <c r="CY9" s="4"/>
      <c r="CZ9" s="4"/>
      <c r="DA9" s="4"/>
      <c r="DB9" s="4"/>
      <c r="DC9" s="4"/>
      <c r="DD9" s="4"/>
      <c r="DE9" s="4"/>
      <c r="DF9" s="4"/>
      <c r="DG9" s="4"/>
      <c r="DH9" s="4"/>
      <c r="DI9" s="4"/>
      <c r="DJ9" s="4"/>
      <c r="DK9" s="4"/>
      <c r="DL9" s="4"/>
      <c r="DM9" s="4"/>
      <c r="DN9" s="4"/>
      <c r="DO9" s="4"/>
      <c r="DP9" s="4"/>
      <c r="DQ9" s="4"/>
      <c r="DR9" s="4"/>
      <c r="DS9" s="4"/>
      <c r="DT9" s="4"/>
      <c r="DU9" s="4"/>
      <c r="DV9" s="4"/>
      <c r="DW9" s="4"/>
      <c r="DX9" s="4"/>
      <c r="DY9" s="4"/>
      <c r="DZ9" s="4"/>
      <c r="EA9" s="4"/>
      <c r="EB9" s="4"/>
      <c r="EC9" s="4"/>
      <c r="ED9" s="4"/>
      <c r="EE9" s="4"/>
      <c r="EF9" s="4"/>
      <c r="EG9" s="4"/>
      <c r="EH9" s="4"/>
      <c r="EI9" s="4"/>
      <c r="EJ9" s="4"/>
      <c r="EK9" s="4"/>
      <c r="EL9" s="4"/>
      <c r="EM9" s="4"/>
      <c r="EN9" s="4"/>
      <c r="EO9" s="4"/>
      <c r="EP9" s="4"/>
      <c r="EQ9" s="4"/>
      <c r="ER9" s="4"/>
      <c r="ES9" s="4"/>
      <c r="ET9" s="4"/>
      <c r="EU9" s="4"/>
      <c r="EV9" s="4"/>
      <c r="EW9" s="4"/>
      <c r="EX9" s="4"/>
      <c r="EY9" s="4"/>
      <c r="EZ9" s="4"/>
      <c r="FA9" s="4"/>
      <c r="FB9" s="4"/>
      <c r="FC9" s="4"/>
      <c r="FD9" s="4"/>
      <c r="FE9" s="4"/>
      <c r="FF9" s="4"/>
      <c r="FG9" s="4"/>
      <c r="FH9" s="4"/>
      <c r="FI9" s="4"/>
      <c r="FJ9" s="4"/>
      <c r="FK9" s="4"/>
      <c r="FL9" s="4"/>
      <c r="FM9" s="4"/>
      <c r="FN9" s="4"/>
      <c r="FO9" s="4"/>
      <c r="FP9" s="4"/>
      <c r="FQ9" s="4"/>
      <c r="FR9" s="4"/>
      <c r="FS9" s="4"/>
      <c r="FT9" s="4"/>
      <c r="FU9" s="4"/>
      <c r="FV9" s="4"/>
      <c r="FW9" s="4"/>
      <c r="FX9" s="4"/>
      <c r="FY9" s="4"/>
      <c r="FZ9" s="4"/>
      <c r="GA9" s="4"/>
      <c r="GB9" s="4"/>
      <c r="GC9" s="4"/>
      <c r="GD9" s="4"/>
      <c r="GE9" s="4"/>
      <c r="GF9" s="4"/>
      <c r="GG9" s="4"/>
      <c r="GH9" s="4"/>
      <c r="GI9" s="4"/>
      <c r="GJ9" s="4"/>
      <c r="GK9" s="4"/>
      <c r="GL9" s="4"/>
      <c r="GM9" s="4"/>
      <c r="GN9" s="4"/>
      <c r="GO9" s="4"/>
      <c r="GP9" s="4"/>
      <c r="GQ9" s="4"/>
      <c r="GR9" s="4"/>
      <c r="GS9" s="4"/>
      <c r="GT9" s="4"/>
      <c r="GU9" s="4"/>
      <c r="GV9" s="4"/>
      <c r="GW9" s="4"/>
      <c r="GX9" s="4"/>
      <c r="GY9" s="4"/>
      <c r="GZ9" s="4"/>
      <c r="HA9" s="4"/>
      <c r="HB9" s="4"/>
      <c r="HC9" s="4"/>
      <c r="HD9" s="4"/>
      <c r="HE9" s="4"/>
      <c r="HF9" s="4"/>
      <c r="HG9" s="4"/>
      <c r="HH9" s="4"/>
      <c r="HI9" s="4"/>
      <c r="HJ9" s="4"/>
      <c r="HK9" s="4"/>
      <c r="HL9" s="4"/>
      <c r="HM9" s="4"/>
      <c r="HN9" s="4"/>
      <c r="HO9" s="4"/>
      <c r="HP9" s="4"/>
      <c r="HQ9" s="4"/>
      <c r="HR9" s="4"/>
      <c r="HS9" s="4"/>
      <c r="HT9" s="4"/>
      <c r="HU9" s="4"/>
      <c r="HV9" s="4"/>
      <c r="HW9" s="4"/>
      <c r="HX9" s="4"/>
      <c r="HY9" s="4"/>
      <c r="HZ9" s="4"/>
      <c r="IA9" s="4"/>
      <c r="IB9" s="4"/>
      <c r="IC9" s="4"/>
      <c r="ID9" s="4"/>
      <c r="IE9" s="4"/>
      <c r="IF9" s="4"/>
      <c r="IG9" s="4"/>
      <c r="IH9" s="4"/>
      <c r="II9" s="4"/>
      <c r="IJ9" s="4"/>
      <c r="IK9" s="4"/>
      <c r="IL9" s="4"/>
      <c r="IM9" s="4"/>
      <c r="IN9" s="4"/>
      <c r="IO9" s="4"/>
      <c r="IP9" s="4"/>
      <c r="IQ9" s="4"/>
      <c r="IR9" s="4"/>
      <c r="IS9" s="4"/>
      <c r="IT9" s="4"/>
      <c r="IU9" s="4"/>
      <c r="IV9" s="4"/>
    </row>
    <row r="10" spans="1:256" ht="15" x14ac:dyDescent="0.25">
      <c r="A10" s="81" t="s">
        <v>57</v>
      </c>
      <c r="B10" s="81"/>
      <c r="C10" s="81"/>
      <c r="D10" s="81"/>
      <c r="E10" s="81"/>
      <c r="F10" s="81"/>
      <c r="G10" s="81"/>
      <c r="H10" s="81"/>
      <c r="I10" s="5"/>
    </row>
    <row r="11" spans="1:256" ht="15" x14ac:dyDescent="0.25">
      <c r="A11" s="82" t="s">
        <v>6</v>
      </c>
      <c r="B11" s="83"/>
      <c r="C11" s="83"/>
      <c r="D11" s="83"/>
      <c r="E11" s="83"/>
      <c r="F11" s="83"/>
      <c r="G11" s="83"/>
      <c r="H11" s="83"/>
      <c r="I11" s="5"/>
    </row>
    <row r="12" spans="1:256" ht="15" x14ac:dyDescent="0.25">
      <c r="A12" s="7"/>
      <c r="B12" s="8"/>
      <c r="C12" s="8"/>
      <c r="D12" s="8"/>
      <c r="E12" s="8"/>
      <c r="F12" s="8"/>
      <c r="G12" s="8"/>
      <c r="H12" s="8"/>
      <c r="I12" s="5"/>
    </row>
    <row r="13" spans="1:256" ht="23.45" customHeight="1" x14ac:dyDescent="0.2">
      <c r="A13" s="84" t="s">
        <v>7</v>
      </c>
      <c r="B13" s="84"/>
      <c r="C13" s="84"/>
      <c r="D13" s="84"/>
      <c r="E13" s="84"/>
      <c r="F13" s="84"/>
      <c r="G13" s="84"/>
      <c r="H13" s="84"/>
      <c r="I13" s="84"/>
    </row>
    <row r="14" spans="1:256" ht="14.25" customHeight="1" x14ac:dyDescent="0.2">
      <c r="A14" s="8"/>
      <c r="D14" s="9"/>
      <c r="E14" s="10"/>
    </row>
    <row r="15" spans="1:256" ht="105" customHeight="1" x14ac:dyDescent="0.2">
      <c r="A15" s="11" t="s">
        <v>8</v>
      </c>
      <c r="B15" s="85" t="s">
        <v>9</v>
      </c>
      <c r="C15" s="86"/>
      <c r="D15" s="85" t="s">
        <v>10</v>
      </c>
      <c r="E15" s="87"/>
      <c r="F15" s="87"/>
      <c r="G15" s="86"/>
      <c r="H15" s="12" t="s">
        <v>11</v>
      </c>
      <c r="I15" s="11" t="s">
        <v>12</v>
      </c>
      <c r="L15" s="13"/>
    </row>
    <row r="16" spans="1:256" x14ac:dyDescent="0.2">
      <c r="A16" s="14" t="s">
        <v>13</v>
      </c>
      <c r="B16" s="89">
        <v>2</v>
      </c>
      <c r="C16" s="90"/>
      <c r="D16" s="89">
        <v>3</v>
      </c>
      <c r="E16" s="91"/>
      <c r="F16" s="91"/>
      <c r="G16" s="90"/>
      <c r="H16" s="15">
        <v>4</v>
      </c>
      <c r="I16" s="15">
        <v>5</v>
      </c>
    </row>
    <row r="17" spans="1:10" ht="135.6" customHeight="1" x14ac:dyDescent="0.2">
      <c r="A17" s="16" t="s">
        <v>13</v>
      </c>
      <c r="B17" s="92" t="s">
        <v>14</v>
      </c>
      <c r="C17" s="93"/>
      <c r="D17" s="94" t="s">
        <v>15</v>
      </c>
      <c r="E17" s="95"/>
      <c r="F17" s="95"/>
      <c r="G17" s="96"/>
      <c r="H17" s="17" t="s">
        <v>16</v>
      </c>
      <c r="I17" s="18">
        <f>ROUND((11960+72)*1*0.6*4.53*1.1*1.4*1*0.775,2)</f>
        <v>39031</v>
      </c>
      <c r="J17" s="19"/>
    </row>
    <row r="18" spans="1:10" ht="14.45" customHeight="1" x14ac:dyDescent="0.2">
      <c r="A18" s="20" t="s">
        <v>17</v>
      </c>
      <c r="B18" s="97" t="s">
        <v>18</v>
      </c>
      <c r="C18" s="98"/>
      <c r="D18" s="97"/>
      <c r="E18" s="99"/>
      <c r="F18" s="99"/>
      <c r="G18" s="98"/>
      <c r="H18" s="21"/>
      <c r="I18" s="22"/>
    </row>
    <row r="19" spans="1:10" ht="48" customHeight="1" x14ac:dyDescent="0.2">
      <c r="A19" s="23" t="s">
        <v>17</v>
      </c>
      <c r="B19" s="100" t="s">
        <v>19</v>
      </c>
      <c r="C19" s="101"/>
      <c r="D19" s="100" t="s">
        <v>20</v>
      </c>
      <c r="E19" s="102"/>
      <c r="F19" s="102"/>
      <c r="G19" s="101"/>
      <c r="H19" s="24"/>
      <c r="I19" s="25"/>
    </row>
    <row r="20" spans="1:10" ht="52.9" customHeight="1" x14ac:dyDescent="0.2">
      <c r="A20" s="23" t="s">
        <v>17</v>
      </c>
      <c r="B20" s="100"/>
      <c r="C20" s="101"/>
      <c r="D20" s="100" t="s">
        <v>21</v>
      </c>
      <c r="E20" s="102"/>
      <c r="F20" s="102"/>
      <c r="G20" s="101"/>
      <c r="H20" s="24"/>
      <c r="I20" s="25"/>
    </row>
    <row r="21" spans="1:10" ht="33" customHeight="1" x14ac:dyDescent="0.2">
      <c r="A21" s="23" t="s">
        <v>17</v>
      </c>
      <c r="B21" s="100"/>
      <c r="C21" s="101"/>
      <c r="D21" s="100" t="s">
        <v>22</v>
      </c>
      <c r="E21" s="102"/>
      <c r="F21" s="102"/>
      <c r="G21" s="101"/>
      <c r="H21" s="24"/>
      <c r="I21" s="25"/>
    </row>
    <row r="22" spans="1:10" ht="38.450000000000003" customHeight="1" x14ac:dyDescent="0.2">
      <c r="A22" s="23" t="s">
        <v>17</v>
      </c>
      <c r="B22" s="100"/>
      <c r="C22" s="101"/>
      <c r="D22" s="100" t="s">
        <v>23</v>
      </c>
      <c r="E22" s="102"/>
      <c r="F22" s="102"/>
      <c r="G22" s="101"/>
      <c r="H22" s="24"/>
      <c r="I22" s="25"/>
    </row>
    <row r="23" spans="1:10" ht="51" customHeight="1" x14ac:dyDescent="0.2">
      <c r="A23" s="26" t="s">
        <v>17</v>
      </c>
      <c r="B23" s="103" t="s">
        <v>24</v>
      </c>
      <c r="C23" s="104"/>
      <c r="D23" s="103"/>
      <c r="E23" s="105"/>
      <c r="F23" s="105"/>
      <c r="G23" s="104"/>
      <c r="H23" s="27" t="s">
        <v>25</v>
      </c>
      <c r="I23" s="28"/>
    </row>
    <row r="24" spans="1:10" ht="129" customHeight="1" x14ac:dyDescent="0.2">
      <c r="A24" s="16" t="s">
        <v>26</v>
      </c>
      <c r="B24" s="106" t="s">
        <v>27</v>
      </c>
      <c r="C24" s="107"/>
      <c r="D24" s="108" t="s">
        <v>28</v>
      </c>
      <c r="E24" s="109"/>
      <c r="F24" s="109"/>
      <c r="G24" s="110"/>
      <c r="H24" s="29" t="s">
        <v>29</v>
      </c>
      <c r="I24" s="18">
        <f>(0+ 800 * 1) * 1* 0.5 * 4.53</f>
        <v>1812</v>
      </c>
    </row>
    <row r="25" spans="1:10" ht="14.45" customHeight="1" x14ac:dyDescent="0.2">
      <c r="A25" s="20" t="s">
        <v>17</v>
      </c>
      <c r="B25" s="97" t="s">
        <v>18</v>
      </c>
      <c r="C25" s="98"/>
      <c r="D25" s="97"/>
      <c r="E25" s="99"/>
      <c r="F25" s="99"/>
      <c r="G25" s="98"/>
      <c r="H25" s="21"/>
      <c r="I25" s="22"/>
    </row>
    <row r="26" spans="1:10" ht="32.450000000000003" customHeight="1" x14ac:dyDescent="0.2">
      <c r="A26" s="23" t="s">
        <v>17</v>
      </c>
      <c r="B26" s="111" t="s">
        <v>30</v>
      </c>
      <c r="C26" s="112"/>
      <c r="D26" s="111" t="s">
        <v>31</v>
      </c>
      <c r="E26" s="113"/>
      <c r="F26" s="113"/>
      <c r="G26" s="112"/>
      <c r="H26" s="24"/>
      <c r="I26" s="25"/>
    </row>
    <row r="27" spans="1:10" ht="46.9" customHeight="1" x14ac:dyDescent="0.2">
      <c r="A27" s="23" t="s">
        <v>17</v>
      </c>
      <c r="B27" s="111"/>
      <c r="C27" s="112"/>
      <c r="D27" s="111" t="s">
        <v>21</v>
      </c>
      <c r="E27" s="113"/>
      <c r="F27" s="113"/>
      <c r="G27" s="112"/>
      <c r="H27" s="24"/>
      <c r="I27" s="25"/>
    </row>
    <row r="28" spans="1:10" ht="39.75" customHeight="1" x14ac:dyDescent="0.2">
      <c r="A28" s="26" t="s">
        <v>17</v>
      </c>
      <c r="B28" s="114" t="s">
        <v>24</v>
      </c>
      <c r="C28" s="115"/>
      <c r="D28" s="114"/>
      <c r="E28" s="116"/>
      <c r="F28" s="116"/>
      <c r="G28" s="115"/>
      <c r="H28" s="30" t="s">
        <v>32</v>
      </c>
      <c r="I28" s="28"/>
    </row>
    <row r="29" spans="1:10" ht="18" customHeight="1" x14ac:dyDescent="0.2">
      <c r="A29" s="31" t="s">
        <v>33</v>
      </c>
      <c r="B29" s="117" t="s">
        <v>34</v>
      </c>
      <c r="C29" s="118"/>
      <c r="D29" s="117"/>
      <c r="E29" s="119"/>
      <c r="F29" s="119"/>
      <c r="G29" s="118"/>
      <c r="H29" s="32"/>
      <c r="I29" s="33">
        <f>ROUND(SUM(I17:I28),2)</f>
        <v>40843</v>
      </c>
      <c r="J29" s="34"/>
    </row>
    <row r="30" spans="1:10" ht="35.25" customHeight="1" x14ac:dyDescent="0.2">
      <c r="A30" s="35" t="s">
        <v>35</v>
      </c>
      <c r="B30" s="120" t="s">
        <v>36</v>
      </c>
      <c r="C30" s="121"/>
      <c r="D30" s="120"/>
      <c r="E30" s="122"/>
      <c r="F30" s="122"/>
      <c r="G30" s="121"/>
      <c r="H30" s="36" t="s">
        <v>37</v>
      </c>
      <c r="I30" s="37">
        <f>I29*0.1</f>
        <v>4084.3</v>
      </c>
    </row>
    <row r="31" spans="1:10" ht="43.15" customHeight="1" x14ac:dyDescent="0.2">
      <c r="A31" s="35" t="s">
        <v>38</v>
      </c>
      <c r="B31" s="126" t="s">
        <v>39</v>
      </c>
      <c r="C31" s="127"/>
      <c r="D31" s="128"/>
      <c r="E31" s="129"/>
      <c r="F31" s="129"/>
      <c r="G31" s="130"/>
      <c r="H31" s="36"/>
      <c r="I31" s="38">
        <v>19100</v>
      </c>
    </row>
    <row r="32" spans="1:10" ht="46.9" customHeight="1" x14ac:dyDescent="0.2">
      <c r="A32" s="35" t="s">
        <v>40</v>
      </c>
      <c r="B32" s="126" t="s">
        <v>41</v>
      </c>
      <c r="C32" s="127"/>
      <c r="D32" s="128"/>
      <c r="E32" s="129"/>
      <c r="F32" s="129"/>
      <c r="G32" s="130"/>
      <c r="H32" s="36"/>
      <c r="I32" s="37">
        <v>31952</v>
      </c>
    </row>
    <row r="33" spans="1:256" ht="24.75" customHeight="1" x14ac:dyDescent="0.2">
      <c r="A33" s="35" t="s">
        <v>42</v>
      </c>
      <c r="B33" s="120" t="s">
        <v>43</v>
      </c>
      <c r="C33" s="121"/>
      <c r="D33" s="120"/>
      <c r="E33" s="122"/>
      <c r="F33" s="122"/>
      <c r="G33" s="121"/>
      <c r="H33" s="39" t="s">
        <v>44</v>
      </c>
      <c r="I33" s="37">
        <f>ROUND(SUM(I29:I32),2)</f>
        <v>95979.3</v>
      </c>
      <c r="J33" s="34"/>
    </row>
    <row r="34" spans="1:256" x14ac:dyDescent="0.2">
      <c r="A34" s="35" t="s">
        <v>45</v>
      </c>
      <c r="B34" s="120" t="s">
        <v>46</v>
      </c>
      <c r="C34" s="121"/>
      <c r="D34" s="120"/>
      <c r="E34" s="122"/>
      <c r="F34" s="122"/>
      <c r="G34" s="121"/>
      <c r="H34" s="39" t="s">
        <v>47</v>
      </c>
      <c r="I34" s="37">
        <f>I33*0.2</f>
        <v>19195.86</v>
      </c>
    </row>
    <row r="35" spans="1:256" ht="14.45" customHeight="1" x14ac:dyDescent="0.2">
      <c r="A35" s="35" t="s">
        <v>48</v>
      </c>
      <c r="B35" s="123" t="s">
        <v>49</v>
      </c>
      <c r="C35" s="124"/>
      <c r="D35" s="123"/>
      <c r="E35" s="125"/>
      <c r="F35" s="125"/>
      <c r="G35" s="124"/>
      <c r="H35" s="40" t="s">
        <v>50</v>
      </c>
      <c r="I35" s="41">
        <f>ROUND(I33+I34,2)</f>
        <v>115175.16</v>
      </c>
    </row>
    <row r="36" spans="1:256" x14ac:dyDescent="0.2">
      <c r="A36" s="42"/>
      <c r="B36" s="42"/>
      <c r="C36" s="42"/>
      <c r="D36" s="42"/>
      <c r="E36" s="42"/>
      <c r="F36" s="42"/>
      <c r="G36" s="42"/>
      <c r="H36" s="42"/>
      <c r="I36" s="42"/>
    </row>
    <row r="37" spans="1:256" x14ac:dyDescent="0.2">
      <c r="A37" s="42"/>
      <c r="B37" s="42"/>
      <c r="C37" s="42"/>
      <c r="D37" s="42"/>
      <c r="E37" s="42"/>
      <c r="F37" s="42"/>
      <c r="G37" s="42"/>
      <c r="H37" s="42"/>
      <c r="I37" s="42"/>
    </row>
    <row r="38" spans="1:256" s="72" customFormat="1" ht="24.95" customHeight="1" x14ac:dyDescent="0.2">
      <c r="A38" s="71" t="s">
        <v>51</v>
      </c>
      <c r="B38" s="71"/>
      <c r="C38" s="71"/>
      <c r="D38" s="71"/>
      <c r="E38" s="71"/>
      <c r="F38" s="71"/>
      <c r="G38" s="71"/>
      <c r="H38" s="71"/>
      <c r="I38" s="71"/>
      <c r="J38" s="71"/>
      <c r="K38" s="71"/>
      <c r="L38" s="71"/>
      <c r="M38" s="71"/>
      <c r="N38" s="71"/>
      <c r="O38" s="71"/>
      <c r="P38" s="71"/>
      <c r="Q38" s="71"/>
      <c r="R38" s="71"/>
      <c r="S38" s="71"/>
      <c r="T38" s="71"/>
      <c r="U38" s="71"/>
      <c r="V38" s="71"/>
      <c r="W38" s="71"/>
      <c r="X38" s="71"/>
      <c r="Y38" s="71"/>
      <c r="Z38" s="71"/>
      <c r="AA38" s="71"/>
      <c r="AB38" s="71"/>
      <c r="AC38" s="71"/>
      <c r="AD38" s="71"/>
      <c r="AE38" s="71"/>
      <c r="AF38" s="71"/>
      <c r="AG38" s="71"/>
      <c r="AH38" s="71"/>
      <c r="AI38" s="71"/>
      <c r="AJ38" s="71"/>
      <c r="AK38" s="71"/>
      <c r="AL38" s="71"/>
      <c r="AM38" s="71"/>
      <c r="AN38" s="71"/>
      <c r="AO38" s="71"/>
      <c r="AP38" s="71"/>
      <c r="AQ38" s="71"/>
      <c r="AR38" s="71"/>
      <c r="AS38" s="71"/>
      <c r="AT38" s="71"/>
      <c r="AU38" s="71"/>
      <c r="AV38" s="71"/>
      <c r="AW38" s="71"/>
      <c r="AX38" s="71"/>
      <c r="AY38" s="71"/>
      <c r="AZ38" s="71"/>
      <c r="BA38" s="71"/>
      <c r="BB38" s="71"/>
      <c r="BC38" s="71"/>
      <c r="BD38" s="71"/>
      <c r="BE38" s="71"/>
      <c r="BF38" s="71"/>
      <c r="BG38" s="71"/>
      <c r="BH38" s="71"/>
      <c r="BI38" s="71"/>
      <c r="BJ38" s="71"/>
      <c r="BK38" s="71"/>
      <c r="BL38" s="71"/>
      <c r="BM38" s="71"/>
      <c r="BN38" s="71"/>
      <c r="BO38" s="71"/>
      <c r="BP38" s="71"/>
      <c r="BQ38" s="71"/>
      <c r="BR38" s="71"/>
      <c r="BS38" s="71"/>
      <c r="BT38" s="71"/>
      <c r="BU38" s="71"/>
      <c r="BV38" s="71"/>
      <c r="BW38" s="71"/>
      <c r="BX38" s="71"/>
      <c r="BY38" s="71"/>
      <c r="BZ38" s="71"/>
      <c r="CA38" s="71"/>
      <c r="CB38" s="71"/>
      <c r="CC38" s="71"/>
      <c r="CD38" s="71"/>
      <c r="CE38" s="71"/>
      <c r="CF38" s="71"/>
      <c r="CG38" s="71"/>
      <c r="CH38" s="71"/>
      <c r="CI38" s="71"/>
      <c r="CJ38" s="71"/>
      <c r="CK38" s="71"/>
      <c r="CL38" s="71"/>
      <c r="CM38" s="71"/>
      <c r="CN38" s="71"/>
      <c r="CO38" s="71"/>
      <c r="CP38" s="71"/>
      <c r="CQ38" s="71"/>
      <c r="CR38" s="71"/>
      <c r="CS38" s="71"/>
      <c r="CT38" s="71"/>
      <c r="CU38" s="71"/>
      <c r="CV38" s="71"/>
      <c r="CW38" s="71"/>
      <c r="CX38" s="71"/>
      <c r="CY38" s="71"/>
      <c r="CZ38" s="71"/>
      <c r="DA38" s="71"/>
      <c r="DB38" s="71"/>
      <c r="DC38" s="71"/>
      <c r="DD38" s="71"/>
      <c r="DE38" s="71"/>
      <c r="DF38" s="71"/>
      <c r="DG38" s="71"/>
      <c r="DH38" s="71"/>
      <c r="DI38" s="71"/>
      <c r="DJ38" s="71"/>
      <c r="DK38" s="71"/>
      <c r="DL38" s="71"/>
      <c r="DM38" s="71"/>
      <c r="DN38" s="71"/>
      <c r="DO38" s="71"/>
      <c r="DP38" s="71"/>
      <c r="DQ38" s="71"/>
      <c r="DR38" s="71"/>
      <c r="DS38" s="71"/>
      <c r="DT38" s="71"/>
      <c r="DU38" s="71"/>
      <c r="DV38" s="71"/>
      <c r="DW38" s="71"/>
      <c r="DX38" s="71"/>
      <c r="DY38" s="71"/>
      <c r="DZ38" s="71"/>
      <c r="EA38" s="71"/>
      <c r="EB38" s="71"/>
      <c r="EC38" s="71"/>
      <c r="ED38" s="71"/>
      <c r="EE38" s="71"/>
      <c r="EF38" s="71"/>
      <c r="EG38" s="71"/>
      <c r="EH38" s="71"/>
      <c r="EI38" s="71"/>
      <c r="EJ38" s="71"/>
      <c r="EK38" s="71"/>
      <c r="EL38" s="71"/>
      <c r="EM38" s="71"/>
      <c r="EN38" s="71"/>
      <c r="EO38" s="71"/>
      <c r="EP38" s="71"/>
      <c r="EQ38" s="71"/>
      <c r="ER38" s="71"/>
      <c r="ES38" s="71"/>
      <c r="ET38" s="71"/>
      <c r="EU38" s="71"/>
      <c r="EV38" s="71"/>
      <c r="EW38" s="71"/>
      <c r="EX38" s="71"/>
      <c r="EY38" s="71"/>
      <c r="EZ38" s="71"/>
      <c r="FA38" s="71"/>
      <c r="FB38" s="71"/>
      <c r="FC38" s="71"/>
      <c r="FD38" s="71"/>
      <c r="FE38" s="71"/>
      <c r="FF38" s="71"/>
      <c r="FG38" s="71"/>
      <c r="FH38" s="71"/>
      <c r="FI38" s="71"/>
      <c r="FJ38" s="71"/>
      <c r="FK38" s="71"/>
      <c r="FL38" s="71"/>
      <c r="FM38" s="71"/>
      <c r="FN38" s="71"/>
      <c r="FO38" s="71"/>
      <c r="FP38" s="71"/>
      <c r="FQ38" s="71"/>
      <c r="FR38" s="71"/>
      <c r="FS38" s="71"/>
      <c r="FT38" s="71"/>
      <c r="FU38" s="71"/>
      <c r="FV38" s="71"/>
      <c r="FW38" s="71"/>
      <c r="FX38" s="71"/>
      <c r="FY38" s="71"/>
      <c r="FZ38" s="71"/>
      <c r="GA38" s="71"/>
      <c r="GB38" s="71"/>
      <c r="GC38" s="71"/>
      <c r="GD38" s="71"/>
      <c r="GE38" s="71"/>
      <c r="GF38" s="71"/>
      <c r="GG38" s="71"/>
      <c r="GH38" s="71"/>
      <c r="GI38" s="71"/>
      <c r="GJ38" s="71"/>
      <c r="GK38" s="71"/>
      <c r="GL38" s="71"/>
      <c r="GM38" s="71"/>
      <c r="GN38" s="71"/>
      <c r="GO38" s="71"/>
      <c r="GP38" s="71"/>
      <c r="GQ38" s="71"/>
      <c r="GR38" s="71"/>
      <c r="GS38" s="71"/>
      <c r="GT38" s="71"/>
      <c r="GU38" s="71"/>
      <c r="GV38" s="71"/>
      <c r="GW38" s="71"/>
      <c r="GX38" s="71"/>
      <c r="GY38" s="71"/>
      <c r="GZ38" s="71"/>
      <c r="HA38" s="71"/>
      <c r="HB38" s="71"/>
      <c r="HC38" s="71"/>
      <c r="HD38" s="71"/>
      <c r="HE38" s="71"/>
      <c r="HF38" s="71"/>
      <c r="HG38" s="71"/>
      <c r="HH38" s="71"/>
      <c r="HI38" s="71"/>
      <c r="HJ38" s="71"/>
      <c r="HK38" s="71"/>
      <c r="HL38" s="71"/>
      <c r="HM38" s="71"/>
      <c r="HN38" s="71"/>
      <c r="HO38" s="71"/>
      <c r="HP38" s="71"/>
      <c r="HQ38" s="71"/>
      <c r="HR38" s="71"/>
      <c r="HS38" s="71"/>
      <c r="HT38" s="71"/>
      <c r="HU38" s="71"/>
      <c r="HV38" s="71"/>
      <c r="HW38" s="71"/>
      <c r="HX38" s="71"/>
      <c r="HY38" s="71"/>
      <c r="HZ38" s="71"/>
      <c r="IA38" s="71"/>
      <c r="IB38" s="71"/>
      <c r="IC38" s="71"/>
      <c r="ID38" s="71"/>
      <c r="IE38" s="71"/>
      <c r="IF38" s="71"/>
      <c r="IG38" s="71"/>
      <c r="IH38" s="71"/>
      <c r="II38" s="71"/>
      <c r="IJ38" s="71"/>
      <c r="IK38" s="71"/>
      <c r="IL38" s="71"/>
      <c r="IM38" s="71"/>
      <c r="IN38" s="71"/>
      <c r="IO38" s="71"/>
      <c r="IP38" s="71"/>
      <c r="IQ38" s="71"/>
      <c r="IR38" s="71"/>
      <c r="IS38" s="71"/>
      <c r="IT38" s="71"/>
      <c r="IU38" s="71"/>
      <c r="IV38" s="71"/>
    </row>
    <row r="39" spans="1:256" s="73" customFormat="1" ht="15" x14ac:dyDescent="0.2">
      <c r="A39" s="71" t="s">
        <v>118</v>
      </c>
      <c r="B39" s="71"/>
      <c r="C39" s="71"/>
      <c r="D39" s="71"/>
      <c r="E39" s="71"/>
      <c r="F39" s="71"/>
      <c r="G39" s="71"/>
      <c r="H39" s="71"/>
      <c r="I39" s="71"/>
      <c r="J39" s="71"/>
      <c r="K39" s="71"/>
      <c r="L39" s="71"/>
      <c r="M39" s="71"/>
      <c r="N39" s="71"/>
      <c r="O39" s="71"/>
      <c r="P39" s="71"/>
      <c r="Q39" s="71"/>
      <c r="R39" s="71"/>
      <c r="S39" s="71"/>
      <c r="T39" s="71"/>
      <c r="U39" s="71"/>
      <c r="V39" s="71"/>
      <c r="W39" s="71"/>
      <c r="X39" s="71"/>
      <c r="Y39" s="71"/>
      <c r="Z39" s="71"/>
      <c r="AA39" s="71"/>
      <c r="AB39" s="71"/>
      <c r="AC39" s="71"/>
      <c r="AD39" s="71"/>
      <c r="AE39" s="71"/>
      <c r="AF39" s="71"/>
      <c r="AG39" s="71"/>
      <c r="AH39" s="71"/>
      <c r="AI39" s="71"/>
      <c r="AJ39" s="71"/>
      <c r="AK39" s="71"/>
      <c r="AL39" s="71"/>
      <c r="AM39" s="71"/>
      <c r="AN39" s="71"/>
      <c r="AO39" s="71"/>
      <c r="AP39" s="71"/>
      <c r="AQ39" s="71"/>
      <c r="AR39" s="71"/>
      <c r="AS39" s="71"/>
      <c r="AT39" s="71"/>
      <c r="AU39" s="71"/>
      <c r="AV39" s="71"/>
      <c r="AW39" s="71"/>
      <c r="AX39" s="71"/>
      <c r="AY39" s="71"/>
      <c r="AZ39" s="71"/>
      <c r="BA39" s="71"/>
      <c r="BB39" s="71"/>
      <c r="BC39" s="71"/>
      <c r="BD39" s="71"/>
      <c r="BE39" s="71"/>
      <c r="BF39" s="71"/>
      <c r="BG39" s="71"/>
      <c r="BH39" s="71"/>
      <c r="BI39" s="71"/>
      <c r="BJ39" s="71"/>
      <c r="BK39" s="71"/>
      <c r="BL39" s="71"/>
      <c r="BM39" s="71"/>
      <c r="BN39" s="71"/>
      <c r="BO39" s="71"/>
      <c r="BP39" s="71"/>
      <c r="BQ39" s="71"/>
      <c r="BR39" s="71"/>
      <c r="BS39" s="71"/>
      <c r="BT39" s="71"/>
      <c r="BU39" s="71"/>
      <c r="BV39" s="71"/>
      <c r="BW39" s="71"/>
      <c r="BX39" s="71"/>
      <c r="BY39" s="71"/>
      <c r="BZ39" s="71"/>
      <c r="CA39" s="71"/>
      <c r="CB39" s="71"/>
      <c r="CC39" s="71"/>
      <c r="CD39" s="71"/>
      <c r="CE39" s="71"/>
      <c r="CF39" s="71"/>
      <c r="CG39" s="71"/>
      <c r="CH39" s="71"/>
      <c r="CI39" s="71"/>
      <c r="CJ39" s="71"/>
      <c r="CK39" s="71"/>
      <c r="CL39" s="71"/>
      <c r="CM39" s="71"/>
      <c r="CN39" s="71"/>
      <c r="CO39" s="71"/>
      <c r="CP39" s="71"/>
      <c r="CQ39" s="71"/>
      <c r="CR39" s="71"/>
      <c r="CS39" s="71"/>
      <c r="CT39" s="71"/>
      <c r="CU39" s="71"/>
      <c r="CV39" s="71"/>
      <c r="CW39" s="71"/>
      <c r="CX39" s="71"/>
      <c r="CY39" s="71"/>
      <c r="CZ39" s="71"/>
      <c r="DA39" s="71"/>
      <c r="DB39" s="71"/>
      <c r="DC39" s="71"/>
      <c r="DD39" s="71"/>
      <c r="DE39" s="71"/>
      <c r="DF39" s="71"/>
      <c r="DG39" s="71"/>
      <c r="DH39" s="71"/>
      <c r="DI39" s="71"/>
      <c r="DJ39" s="71"/>
      <c r="DK39" s="71"/>
      <c r="DL39" s="71"/>
      <c r="DM39" s="71"/>
      <c r="DN39" s="71"/>
      <c r="DO39" s="71"/>
      <c r="DP39" s="71"/>
      <c r="DQ39" s="71"/>
      <c r="DR39" s="71"/>
      <c r="DS39" s="71"/>
      <c r="DT39" s="71"/>
      <c r="DU39" s="71"/>
      <c r="DV39" s="71"/>
      <c r="DW39" s="71"/>
      <c r="DX39" s="71"/>
      <c r="DY39" s="71"/>
      <c r="DZ39" s="71"/>
      <c r="EA39" s="71"/>
      <c r="EB39" s="71"/>
      <c r="EC39" s="71"/>
      <c r="ED39" s="71"/>
      <c r="EE39" s="71"/>
      <c r="EF39" s="71"/>
      <c r="EG39" s="71"/>
      <c r="EH39" s="71"/>
      <c r="EI39" s="71"/>
      <c r="EJ39" s="71"/>
      <c r="EK39" s="71"/>
      <c r="EL39" s="71"/>
      <c r="EM39" s="71"/>
      <c r="EN39" s="71"/>
      <c r="EO39" s="71"/>
      <c r="EP39" s="71"/>
      <c r="EQ39" s="71"/>
      <c r="ER39" s="71"/>
      <c r="ES39" s="71"/>
      <c r="ET39" s="71"/>
      <c r="EU39" s="71"/>
      <c r="EV39" s="71"/>
      <c r="EW39" s="71"/>
      <c r="EX39" s="71"/>
      <c r="EY39" s="71"/>
      <c r="EZ39" s="71"/>
      <c r="FA39" s="71"/>
      <c r="FB39" s="71"/>
      <c r="FC39" s="71"/>
      <c r="FD39" s="71"/>
      <c r="FE39" s="71"/>
      <c r="FF39" s="71"/>
      <c r="FG39" s="71"/>
      <c r="FH39" s="71"/>
      <c r="FI39" s="71"/>
      <c r="FJ39" s="71"/>
      <c r="FK39" s="71"/>
      <c r="FL39" s="71"/>
      <c r="FM39" s="71"/>
      <c r="FN39" s="71"/>
      <c r="FO39" s="71"/>
      <c r="FP39" s="71"/>
      <c r="FQ39" s="71"/>
      <c r="FR39" s="71"/>
      <c r="FS39" s="71"/>
      <c r="FT39" s="71"/>
      <c r="FU39" s="71"/>
      <c r="FV39" s="71"/>
      <c r="FW39" s="71"/>
      <c r="FX39" s="71"/>
      <c r="FY39" s="71"/>
      <c r="FZ39" s="71"/>
      <c r="GA39" s="71"/>
      <c r="GB39" s="71"/>
      <c r="GC39" s="71"/>
      <c r="GD39" s="71"/>
      <c r="GE39" s="71"/>
      <c r="GF39" s="71"/>
      <c r="GG39" s="71"/>
      <c r="GH39" s="71"/>
      <c r="GI39" s="71"/>
      <c r="GJ39" s="71"/>
      <c r="GK39" s="71"/>
      <c r="GL39" s="71"/>
      <c r="GM39" s="71"/>
      <c r="GN39" s="71"/>
      <c r="GO39" s="71"/>
      <c r="GP39" s="71"/>
      <c r="GQ39" s="71"/>
      <c r="GR39" s="71"/>
      <c r="GS39" s="71"/>
      <c r="GT39" s="71"/>
      <c r="GU39" s="71"/>
      <c r="GV39" s="71"/>
      <c r="GW39" s="71"/>
      <c r="GX39" s="71"/>
      <c r="GY39" s="71"/>
      <c r="GZ39" s="71"/>
      <c r="HA39" s="71"/>
      <c r="HB39" s="71"/>
      <c r="HC39" s="71"/>
      <c r="HD39" s="71"/>
      <c r="HE39" s="71"/>
      <c r="HF39" s="71"/>
      <c r="HG39" s="71"/>
      <c r="HH39" s="71"/>
      <c r="HI39" s="71"/>
      <c r="HJ39" s="71"/>
      <c r="HK39" s="71"/>
      <c r="HL39" s="71"/>
      <c r="HM39" s="71"/>
      <c r="HN39" s="71"/>
      <c r="HO39" s="71"/>
      <c r="HP39" s="71"/>
      <c r="HQ39" s="71"/>
      <c r="HR39" s="71"/>
      <c r="HS39" s="71"/>
      <c r="HT39" s="71"/>
      <c r="HU39" s="71"/>
      <c r="HV39" s="71"/>
      <c r="HW39" s="71"/>
      <c r="HX39" s="71"/>
      <c r="HY39" s="71"/>
      <c r="HZ39" s="71"/>
      <c r="IA39" s="71"/>
      <c r="IB39" s="71"/>
      <c r="IC39" s="71"/>
      <c r="ID39" s="71"/>
      <c r="IE39" s="71"/>
      <c r="IF39" s="71"/>
      <c r="IG39" s="71"/>
      <c r="IH39" s="71"/>
      <c r="II39" s="71"/>
      <c r="IJ39" s="71"/>
      <c r="IK39" s="71"/>
      <c r="IL39" s="71"/>
      <c r="IM39" s="71"/>
      <c r="IN39" s="71"/>
      <c r="IO39" s="71"/>
      <c r="IP39" s="71"/>
      <c r="IQ39" s="71"/>
      <c r="IR39" s="71"/>
      <c r="IS39" s="71"/>
      <c r="IT39" s="71"/>
      <c r="IU39" s="71"/>
      <c r="IV39" s="71"/>
    </row>
    <row r="40" spans="1:256" s="42" customFormat="1" ht="12.75" customHeight="1" x14ac:dyDescent="0.2">
      <c r="A40" s="71" t="s">
        <v>119</v>
      </c>
      <c r="B40" s="71"/>
      <c r="C40" s="71"/>
      <c r="D40" s="71"/>
      <c r="E40" s="71"/>
      <c r="F40" s="71"/>
      <c r="G40" s="71"/>
      <c r="H40" s="71"/>
      <c r="I40" s="71"/>
      <c r="J40" s="71"/>
      <c r="K40" s="71"/>
      <c r="L40" s="71"/>
      <c r="M40" s="71"/>
      <c r="N40" s="71"/>
      <c r="O40" s="71"/>
      <c r="P40" s="71"/>
      <c r="Q40" s="71"/>
      <c r="R40" s="71"/>
      <c r="S40" s="71"/>
      <c r="T40" s="71"/>
      <c r="U40" s="71"/>
      <c r="V40" s="71"/>
      <c r="W40" s="71"/>
      <c r="X40" s="71"/>
      <c r="Y40" s="71"/>
      <c r="Z40" s="71"/>
      <c r="AA40" s="71"/>
      <c r="AB40" s="71"/>
      <c r="AC40" s="71"/>
      <c r="AD40" s="71"/>
      <c r="AE40" s="71"/>
      <c r="AF40" s="71"/>
      <c r="AG40" s="71"/>
      <c r="AH40" s="71"/>
      <c r="AI40" s="71"/>
      <c r="AJ40" s="71"/>
      <c r="AK40" s="71"/>
      <c r="AL40" s="71"/>
      <c r="AM40" s="71"/>
      <c r="AN40" s="71"/>
      <c r="AO40" s="71"/>
      <c r="AP40" s="71"/>
      <c r="AQ40" s="71"/>
      <c r="AR40" s="71"/>
      <c r="AS40" s="71"/>
      <c r="AT40" s="71"/>
      <c r="AU40" s="71"/>
      <c r="AV40" s="71"/>
      <c r="AW40" s="71"/>
      <c r="AX40" s="71"/>
      <c r="AY40" s="71"/>
      <c r="AZ40" s="71"/>
      <c r="BA40" s="71"/>
      <c r="BB40" s="71"/>
      <c r="BC40" s="71"/>
      <c r="BD40" s="71"/>
      <c r="BE40" s="71"/>
      <c r="BF40" s="71"/>
      <c r="BG40" s="71"/>
      <c r="BH40" s="71"/>
      <c r="BI40" s="71"/>
      <c r="BJ40" s="71"/>
      <c r="BK40" s="71"/>
      <c r="BL40" s="71"/>
      <c r="BM40" s="71"/>
      <c r="BN40" s="71"/>
      <c r="BO40" s="71"/>
      <c r="BP40" s="71"/>
      <c r="BQ40" s="71"/>
      <c r="BR40" s="71"/>
      <c r="BS40" s="71"/>
      <c r="BT40" s="71"/>
      <c r="BU40" s="71"/>
      <c r="BV40" s="71"/>
      <c r="BW40" s="71"/>
      <c r="BX40" s="71"/>
      <c r="BY40" s="71"/>
      <c r="BZ40" s="71"/>
      <c r="CA40" s="71"/>
      <c r="CB40" s="71"/>
      <c r="CC40" s="71"/>
      <c r="CD40" s="71"/>
      <c r="CE40" s="71"/>
      <c r="CF40" s="71"/>
      <c r="CG40" s="71"/>
      <c r="CH40" s="71"/>
      <c r="CI40" s="71"/>
      <c r="CJ40" s="71"/>
      <c r="CK40" s="71"/>
      <c r="CL40" s="71"/>
      <c r="CM40" s="71"/>
      <c r="CN40" s="71"/>
      <c r="CO40" s="71"/>
      <c r="CP40" s="71"/>
      <c r="CQ40" s="71"/>
      <c r="CR40" s="71"/>
      <c r="CS40" s="71"/>
      <c r="CT40" s="71"/>
      <c r="CU40" s="71"/>
      <c r="CV40" s="71"/>
      <c r="CW40" s="71"/>
      <c r="CX40" s="71"/>
      <c r="CY40" s="71"/>
      <c r="CZ40" s="71"/>
      <c r="DA40" s="71"/>
      <c r="DB40" s="71"/>
      <c r="DC40" s="71"/>
      <c r="DD40" s="71"/>
      <c r="DE40" s="71"/>
      <c r="DF40" s="71"/>
      <c r="DG40" s="71"/>
      <c r="DH40" s="71"/>
      <c r="DI40" s="71"/>
      <c r="DJ40" s="71"/>
      <c r="DK40" s="71"/>
      <c r="DL40" s="71"/>
      <c r="DM40" s="71"/>
      <c r="DN40" s="71"/>
      <c r="DO40" s="71"/>
      <c r="DP40" s="71"/>
      <c r="DQ40" s="71"/>
      <c r="DR40" s="71"/>
      <c r="DS40" s="71"/>
      <c r="DT40" s="71"/>
      <c r="DU40" s="71"/>
      <c r="DV40" s="71"/>
      <c r="DW40" s="71"/>
      <c r="DX40" s="71"/>
      <c r="DY40" s="71"/>
      <c r="DZ40" s="71"/>
      <c r="EA40" s="71"/>
      <c r="EB40" s="71"/>
      <c r="EC40" s="71"/>
      <c r="ED40" s="71"/>
      <c r="EE40" s="71"/>
      <c r="EF40" s="71"/>
      <c r="EG40" s="71"/>
      <c r="EH40" s="71"/>
      <c r="EI40" s="71"/>
      <c r="EJ40" s="71"/>
      <c r="EK40" s="71"/>
      <c r="EL40" s="71"/>
      <c r="EM40" s="71"/>
      <c r="EN40" s="71"/>
      <c r="EO40" s="71"/>
      <c r="EP40" s="71"/>
      <c r="EQ40" s="71"/>
      <c r="ER40" s="71"/>
      <c r="ES40" s="71"/>
      <c r="ET40" s="71"/>
      <c r="EU40" s="71"/>
      <c r="EV40" s="71"/>
      <c r="EW40" s="71"/>
      <c r="EX40" s="71"/>
      <c r="EY40" s="71"/>
      <c r="EZ40" s="71"/>
      <c r="FA40" s="71"/>
      <c r="FB40" s="71"/>
      <c r="FC40" s="71"/>
      <c r="FD40" s="71"/>
      <c r="FE40" s="71"/>
      <c r="FF40" s="71"/>
      <c r="FG40" s="71"/>
      <c r="FH40" s="71"/>
      <c r="FI40" s="71"/>
      <c r="FJ40" s="71"/>
      <c r="FK40" s="71"/>
      <c r="FL40" s="71"/>
      <c r="FM40" s="71"/>
      <c r="FN40" s="71"/>
      <c r="FO40" s="71"/>
      <c r="FP40" s="71"/>
      <c r="FQ40" s="71"/>
      <c r="FR40" s="71"/>
      <c r="FS40" s="71"/>
      <c r="FT40" s="71"/>
      <c r="FU40" s="71"/>
      <c r="FV40" s="71"/>
      <c r="FW40" s="71"/>
      <c r="FX40" s="71"/>
      <c r="FY40" s="71"/>
      <c r="FZ40" s="71"/>
      <c r="GA40" s="71"/>
      <c r="GB40" s="71"/>
      <c r="GC40" s="71"/>
      <c r="GD40" s="71"/>
      <c r="GE40" s="71"/>
      <c r="GF40" s="71"/>
      <c r="GG40" s="71"/>
      <c r="GH40" s="71"/>
      <c r="GI40" s="71"/>
      <c r="GJ40" s="71"/>
      <c r="GK40" s="71"/>
      <c r="GL40" s="71"/>
      <c r="GM40" s="71"/>
      <c r="GN40" s="71"/>
      <c r="GO40" s="71"/>
      <c r="GP40" s="71"/>
      <c r="GQ40" s="71"/>
      <c r="GR40" s="71"/>
      <c r="GS40" s="71"/>
      <c r="GT40" s="71"/>
      <c r="GU40" s="71"/>
      <c r="GV40" s="71"/>
      <c r="GW40" s="71"/>
      <c r="GX40" s="71"/>
      <c r="GY40" s="71"/>
      <c r="GZ40" s="71"/>
      <c r="HA40" s="71"/>
      <c r="HB40" s="71"/>
      <c r="HC40" s="71"/>
      <c r="HD40" s="71"/>
      <c r="HE40" s="71"/>
      <c r="HF40" s="71"/>
      <c r="HG40" s="71"/>
      <c r="HH40" s="71"/>
      <c r="HI40" s="71"/>
      <c r="HJ40" s="71"/>
      <c r="HK40" s="71"/>
      <c r="HL40" s="71"/>
      <c r="HM40" s="71"/>
      <c r="HN40" s="71"/>
      <c r="HO40" s="71"/>
      <c r="HP40" s="71"/>
      <c r="HQ40" s="71"/>
      <c r="HR40" s="71"/>
      <c r="HS40" s="71"/>
      <c r="HT40" s="71"/>
      <c r="HU40" s="71"/>
      <c r="HV40" s="71"/>
      <c r="HW40" s="71"/>
      <c r="HX40" s="71"/>
      <c r="HY40" s="71"/>
      <c r="HZ40" s="71"/>
      <c r="IA40" s="71"/>
      <c r="IB40" s="71"/>
      <c r="IC40" s="71"/>
      <c r="ID40" s="71"/>
      <c r="IE40" s="71"/>
      <c r="IF40" s="71"/>
      <c r="IG40" s="71"/>
      <c r="IH40" s="71"/>
      <c r="II40" s="71"/>
      <c r="IJ40" s="71"/>
      <c r="IK40" s="71"/>
      <c r="IL40" s="71"/>
      <c r="IM40" s="71"/>
      <c r="IN40" s="71"/>
      <c r="IO40" s="71"/>
      <c r="IP40" s="71"/>
      <c r="IQ40" s="71"/>
      <c r="IR40" s="71"/>
      <c r="IS40" s="71"/>
      <c r="IT40" s="71"/>
      <c r="IU40" s="71"/>
      <c r="IV40" s="71"/>
    </row>
    <row r="41" spans="1:256" s="75" customFormat="1" ht="12.75" customHeight="1" x14ac:dyDescent="0.2">
      <c r="A41" s="74" t="s">
        <v>52</v>
      </c>
      <c r="B41" s="71"/>
      <c r="C41" s="71"/>
      <c r="D41" s="71"/>
      <c r="E41" s="71"/>
      <c r="F41" s="71"/>
      <c r="G41" s="71"/>
      <c r="H41" s="71"/>
      <c r="I41" s="71"/>
      <c r="J41" s="71"/>
      <c r="K41" s="71"/>
      <c r="L41" s="71"/>
      <c r="M41" s="71"/>
      <c r="N41" s="71"/>
      <c r="O41" s="71"/>
      <c r="P41" s="71"/>
      <c r="Q41" s="71"/>
      <c r="R41" s="71"/>
      <c r="S41" s="71"/>
      <c r="T41" s="71"/>
      <c r="U41" s="71"/>
      <c r="V41" s="71"/>
      <c r="W41" s="71"/>
      <c r="X41" s="71"/>
      <c r="Y41" s="71"/>
      <c r="Z41" s="71"/>
      <c r="AA41" s="71"/>
      <c r="AB41" s="71"/>
      <c r="AC41" s="71"/>
      <c r="AD41" s="71"/>
      <c r="AE41" s="71"/>
      <c r="AF41" s="71"/>
      <c r="AG41" s="71"/>
      <c r="AH41" s="71"/>
      <c r="AI41" s="71"/>
      <c r="AJ41" s="71"/>
      <c r="AK41" s="71"/>
      <c r="AL41" s="71"/>
      <c r="AM41" s="71"/>
      <c r="AN41" s="71"/>
      <c r="AO41" s="71"/>
      <c r="AP41" s="71"/>
      <c r="AQ41" s="71"/>
      <c r="AR41" s="71"/>
      <c r="AS41" s="71"/>
      <c r="AT41" s="71"/>
      <c r="AU41" s="71"/>
      <c r="AV41" s="71"/>
      <c r="AW41" s="71"/>
      <c r="AX41" s="71"/>
      <c r="AY41" s="71"/>
      <c r="AZ41" s="71"/>
      <c r="BA41" s="71"/>
      <c r="BB41" s="71"/>
      <c r="BC41" s="71"/>
      <c r="BD41" s="71"/>
      <c r="BE41" s="71"/>
      <c r="BF41" s="71"/>
      <c r="BG41" s="71"/>
      <c r="BH41" s="71"/>
      <c r="BI41" s="71"/>
      <c r="BJ41" s="71"/>
      <c r="BK41" s="71"/>
      <c r="BL41" s="71"/>
      <c r="BM41" s="71"/>
      <c r="BN41" s="71"/>
      <c r="BO41" s="71"/>
      <c r="BP41" s="71"/>
      <c r="BQ41" s="71"/>
      <c r="BR41" s="71"/>
      <c r="BS41" s="71"/>
      <c r="BT41" s="71"/>
      <c r="BU41" s="71"/>
      <c r="BV41" s="71"/>
      <c r="BW41" s="71"/>
      <c r="BX41" s="71"/>
      <c r="BY41" s="71"/>
      <c r="BZ41" s="71"/>
      <c r="CA41" s="71"/>
      <c r="CB41" s="71"/>
      <c r="CC41" s="71"/>
      <c r="CD41" s="71"/>
      <c r="CE41" s="71"/>
      <c r="CF41" s="71"/>
      <c r="CG41" s="71"/>
      <c r="CH41" s="71"/>
      <c r="CI41" s="71"/>
      <c r="CJ41" s="71"/>
      <c r="CK41" s="71"/>
      <c r="CL41" s="71"/>
      <c r="CM41" s="71"/>
      <c r="CN41" s="71"/>
      <c r="CO41" s="71"/>
      <c r="CP41" s="71"/>
      <c r="CQ41" s="71"/>
      <c r="CR41" s="71"/>
      <c r="CS41" s="71"/>
      <c r="CT41" s="71"/>
      <c r="CU41" s="71"/>
      <c r="CV41" s="71"/>
      <c r="CW41" s="71"/>
      <c r="CX41" s="71"/>
      <c r="CY41" s="71"/>
      <c r="CZ41" s="71"/>
      <c r="DA41" s="71"/>
      <c r="DB41" s="71"/>
      <c r="DC41" s="71"/>
      <c r="DD41" s="71"/>
      <c r="DE41" s="71"/>
      <c r="DF41" s="71"/>
      <c r="DG41" s="71"/>
      <c r="DH41" s="71"/>
      <c r="DI41" s="71"/>
      <c r="DJ41" s="71"/>
      <c r="DK41" s="71"/>
      <c r="DL41" s="71"/>
      <c r="DM41" s="71"/>
      <c r="DN41" s="71"/>
      <c r="DO41" s="71"/>
      <c r="DP41" s="71"/>
      <c r="DQ41" s="71"/>
      <c r="DR41" s="71"/>
      <c r="DS41" s="71"/>
      <c r="DT41" s="71"/>
      <c r="DU41" s="71"/>
      <c r="DV41" s="71"/>
      <c r="DW41" s="71"/>
      <c r="DX41" s="71"/>
      <c r="DY41" s="71"/>
      <c r="DZ41" s="71"/>
      <c r="EA41" s="71"/>
      <c r="EB41" s="71"/>
      <c r="EC41" s="71"/>
      <c r="ED41" s="71"/>
      <c r="EE41" s="71"/>
      <c r="EF41" s="71"/>
      <c r="EG41" s="71"/>
      <c r="EH41" s="71"/>
      <c r="EI41" s="71"/>
      <c r="EJ41" s="71"/>
      <c r="EK41" s="71"/>
      <c r="EL41" s="71"/>
      <c r="EM41" s="71"/>
      <c r="EN41" s="71"/>
      <c r="EO41" s="71"/>
      <c r="EP41" s="71"/>
      <c r="EQ41" s="71"/>
      <c r="ER41" s="71"/>
      <c r="ES41" s="71"/>
      <c r="ET41" s="71"/>
      <c r="EU41" s="71"/>
      <c r="EV41" s="71"/>
      <c r="EW41" s="71"/>
      <c r="EX41" s="71"/>
      <c r="EY41" s="71"/>
      <c r="EZ41" s="71"/>
      <c r="FA41" s="71"/>
      <c r="FB41" s="71"/>
      <c r="FC41" s="71"/>
      <c r="FD41" s="71"/>
      <c r="FE41" s="71"/>
      <c r="FF41" s="71"/>
      <c r="FG41" s="71"/>
      <c r="FH41" s="71"/>
      <c r="FI41" s="71"/>
      <c r="FJ41" s="71"/>
      <c r="FK41" s="71"/>
      <c r="FL41" s="71"/>
      <c r="FM41" s="71"/>
      <c r="FN41" s="71"/>
      <c r="FO41" s="71"/>
      <c r="FP41" s="71"/>
      <c r="FQ41" s="71"/>
      <c r="FR41" s="71"/>
      <c r="FS41" s="71"/>
      <c r="FT41" s="71"/>
      <c r="FU41" s="71"/>
      <c r="FV41" s="71"/>
      <c r="FW41" s="71"/>
      <c r="FX41" s="71"/>
      <c r="FY41" s="71"/>
      <c r="FZ41" s="71"/>
      <c r="GA41" s="71"/>
      <c r="GB41" s="71"/>
      <c r="GC41" s="71"/>
      <c r="GD41" s="71"/>
      <c r="GE41" s="71"/>
      <c r="GF41" s="71"/>
      <c r="GG41" s="71"/>
      <c r="GH41" s="71"/>
      <c r="GI41" s="71"/>
      <c r="GJ41" s="71"/>
      <c r="GK41" s="71"/>
      <c r="GL41" s="71"/>
      <c r="GM41" s="71"/>
      <c r="GN41" s="71"/>
      <c r="GO41" s="71"/>
      <c r="GP41" s="71"/>
      <c r="GQ41" s="71"/>
      <c r="GR41" s="71"/>
      <c r="GS41" s="71"/>
      <c r="GT41" s="71"/>
      <c r="GU41" s="71"/>
      <c r="GV41" s="71"/>
      <c r="GW41" s="71"/>
      <c r="GX41" s="71"/>
      <c r="GY41" s="71"/>
      <c r="GZ41" s="71"/>
      <c r="HA41" s="71"/>
      <c r="HB41" s="71"/>
      <c r="HC41" s="71"/>
      <c r="HD41" s="71"/>
      <c r="HE41" s="71"/>
      <c r="HF41" s="71"/>
      <c r="HG41" s="71"/>
      <c r="HH41" s="71"/>
      <c r="HI41" s="71"/>
      <c r="HJ41" s="71"/>
      <c r="HK41" s="71"/>
      <c r="HL41" s="71"/>
      <c r="HM41" s="71"/>
      <c r="HN41" s="71"/>
      <c r="HO41" s="71"/>
      <c r="HP41" s="71"/>
      <c r="HQ41" s="71"/>
      <c r="HR41" s="71"/>
      <c r="HS41" s="71"/>
      <c r="HT41" s="71"/>
      <c r="HU41" s="71"/>
      <c r="HV41" s="71"/>
      <c r="HW41" s="71"/>
      <c r="HX41" s="71"/>
      <c r="HY41" s="71"/>
      <c r="HZ41" s="71"/>
      <c r="IA41" s="71"/>
      <c r="IB41" s="71"/>
      <c r="IC41" s="71"/>
      <c r="ID41" s="71"/>
      <c r="IE41" s="71"/>
      <c r="IF41" s="71"/>
      <c r="IG41" s="71"/>
      <c r="IH41" s="71"/>
      <c r="II41" s="71"/>
      <c r="IJ41" s="71"/>
      <c r="IK41" s="71"/>
      <c r="IL41" s="71"/>
      <c r="IM41" s="71"/>
      <c r="IN41" s="71"/>
      <c r="IO41" s="71"/>
      <c r="IP41" s="71"/>
      <c r="IQ41" s="71"/>
      <c r="IR41" s="71"/>
      <c r="IS41" s="71"/>
      <c r="IT41" s="71"/>
      <c r="IU41" s="71"/>
      <c r="IV41" s="71"/>
    </row>
    <row r="42" spans="1:256" s="73" customFormat="1" ht="12.75" customHeight="1" x14ac:dyDescent="0.2">
      <c r="A42" s="71" t="s">
        <v>120</v>
      </c>
      <c r="B42" s="71"/>
      <c r="C42" s="71"/>
      <c r="D42" s="71"/>
      <c r="E42" s="71"/>
      <c r="F42" s="71"/>
      <c r="G42" s="71"/>
      <c r="H42" s="71"/>
      <c r="I42" s="71"/>
      <c r="J42" s="71"/>
      <c r="K42" s="71"/>
      <c r="L42" s="71"/>
      <c r="M42" s="71"/>
      <c r="N42" s="71"/>
      <c r="O42" s="71"/>
      <c r="P42" s="71"/>
      <c r="Q42" s="71"/>
      <c r="R42" s="71"/>
      <c r="S42" s="71"/>
      <c r="T42" s="71"/>
      <c r="U42" s="71"/>
      <c r="V42" s="71"/>
      <c r="W42" s="71"/>
      <c r="X42" s="71"/>
      <c r="Y42" s="71"/>
      <c r="Z42" s="71"/>
      <c r="AA42" s="71"/>
      <c r="AB42" s="71"/>
      <c r="AC42" s="71"/>
      <c r="AD42" s="71"/>
      <c r="AE42" s="71"/>
      <c r="AF42" s="71"/>
      <c r="AG42" s="71"/>
      <c r="AH42" s="71"/>
      <c r="AI42" s="71"/>
      <c r="AJ42" s="71"/>
      <c r="AK42" s="71"/>
      <c r="AL42" s="71"/>
      <c r="AM42" s="71"/>
      <c r="AN42" s="71"/>
      <c r="AO42" s="71"/>
      <c r="AP42" s="71"/>
      <c r="AQ42" s="71"/>
      <c r="AR42" s="71"/>
      <c r="AS42" s="71"/>
      <c r="AT42" s="71"/>
      <c r="AU42" s="71"/>
      <c r="AV42" s="71"/>
      <c r="AW42" s="71"/>
      <c r="AX42" s="71"/>
      <c r="AY42" s="71"/>
      <c r="AZ42" s="71"/>
      <c r="BA42" s="71"/>
      <c r="BB42" s="71"/>
      <c r="BC42" s="71"/>
      <c r="BD42" s="71"/>
      <c r="BE42" s="71"/>
      <c r="BF42" s="71"/>
      <c r="BG42" s="71"/>
      <c r="BH42" s="71"/>
      <c r="BI42" s="71"/>
      <c r="BJ42" s="71"/>
      <c r="BK42" s="71"/>
      <c r="BL42" s="71"/>
      <c r="BM42" s="71"/>
      <c r="BN42" s="71"/>
      <c r="BO42" s="71"/>
      <c r="BP42" s="71"/>
      <c r="BQ42" s="71"/>
      <c r="BR42" s="71"/>
      <c r="BS42" s="71"/>
      <c r="BT42" s="71"/>
      <c r="BU42" s="71"/>
      <c r="BV42" s="71"/>
      <c r="BW42" s="71"/>
      <c r="BX42" s="71"/>
      <c r="BY42" s="71"/>
      <c r="BZ42" s="71"/>
      <c r="CA42" s="71"/>
      <c r="CB42" s="71"/>
      <c r="CC42" s="71"/>
      <c r="CD42" s="71"/>
      <c r="CE42" s="71"/>
      <c r="CF42" s="71"/>
      <c r="CG42" s="71"/>
      <c r="CH42" s="71"/>
      <c r="CI42" s="71"/>
      <c r="CJ42" s="71"/>
      <c r="CK42" s="71"/>
      <c r="CL42" s="71"/>
      <c r="CM42" s="71"/>
      <c r="CN42" s="71"/>
      <c r="CO42" s="71"/>
      <c r="CP42" s="71"/>
      <c r="CQ42" s="71"/>
      <c r="CR42" s="71"/>
      <c r="CS42" s="71"/>
      <c r="CT42" s="71"/>
      <c r="CU42" s="71"/>
      <c r="CV42" s="71"/>
      <c r="CW42" s="71"/>
      <c r="CX42" s="71"/>
      <c r="CY42" s="71"/>
      <c r="CZ42" s="71"/>
      <c r="DA42" s="71"/>
      <c r="DB42" s="71"/>
      <c r="DC42" s="71"/>
      <c r="DD42" s="71"/>
      <c r="DE42" s="71"/>
      <c r="DF42" s="71"/>
      <c r="DG42" s="71"/>
      <c r="DH42" s="71"/>
      <c r="DI42" s="71"/>
      <c r="DJ42" s="71"/>
      <c r="DK42" s="71"/>
      <c r="DL42" s="71"/>
      <c r="DM42" s="71"/>
      <c r="DN42" s="71"/>
      <c r="DO42" s="71"/>
      <c r="DP42" s="71"/>
      <c r="DQ42" s="71"/>
      <c r="DR42" s="71"/>
      <c r="DS42" s="71"/>
      <c r="DT42" s="71"/>
      <c r="DU42" s="71"/>
      <c r="DV42" s="71"/>
      <c r="DW42" s="71"/>
      <c r="DX42" s="71"/>
      <c r="DY42" s="71"/>
      <c r="DZ42" s="71"/>
      <c r="EA42" s="71"/>
      <c r="EB42" s="71"/>
      <c r="EC42" s="71"/>
      <c r="ED42" s="71"/>
      <c r="EE42" s="71"/>
      <c r="EF42" s="71"/>
      <c r="EG42" s="71"/>
      <c r="EH42" s="71"/>
      <c r="EI42" s="71"/>
      <c r="EJ42" s="71"/>
      <c r="EK42" s="71"/>
      <c r="EL42" s="71"/>
      <c r="EM42" s="71"/>
      <c r="EN42" s="71"/>
      <c r="EO42" s="71"/>
      <c r="EP42" s="71"/>
      <c r="EQ42" s="71"/>
      <c r="ER42" s="71"/>
      <c r="ES42" s="71"/>
      <c r="ET42" s="71"/>
      <c r="EU42" s="71"/>
      <c r="EV42" s="71"/>
      <c r="EW42" s="71"/>
      <c r="EX42" s="71"/>
      <c r="EY42" s="71"/>
      <c r="EZ42" s="71"/>
      <c r="FA42" s="71"/>
      <c r="FB42" s="71"/>
      <c r="FC42" s="71"/>
      <c r="FD42" s="71"/>
      <c r="FE42" s="71"/>
      <c r="FF42" s="71"/>
      <c r="FG42" s="71"/>
      <c r="FH42" s="71"/>
      <c r="FI42" s="71"/>
      <c r="FJ42" s="71"/>
      <c r="FK42" s="71"/>
      <c r="FL42" s="71"/>
      <c r="FM42" s="71"/>
      <c r="FN42" s="71"/>
      <c r="FO42" s="71"/>
      <c r="FP42" s="71"/>
      <c r="FQ42" s="71"/>
      <c r="FR42" s="71"/>
      <c r="FS42" s="71"/>
      <c r="FT42" s="71"/>
      <c r="FU42" s="71"/>
      <c r="FV42" s="71"/>
      <c r="FW42" s="71"/>
      <c r="FX42" s="71"/>
      <c r="FY42" s="71"/>
      <c r="FZ42" s="71"/>
      <c r="GA42" s="71"/>
      <c r="GB42" s="71"/>
      <c r="GC42" s="71"/>
      <c r="GD42" s="71"/>
      <c r="GE42" s="71"/>
      <c r="GF42" s="71"/>
      <c r="GG42" s="71"/>
      <c r="GH42" s="71"/>
      <c r="GI42" s="71"/>
      <c r="GJ42" s="71"/>
      <c r="GK42" s="71"/>
      <c r="GL42" s="71"/>
      <c r="GM42" s="71"/>
      <c r="GN42" s="71"/>
      <c r="GO42" s="71"/>
      <c r="GP42" s="71"/>
      <c r="GQ42" s="71"/>
      <c r="GR42" s="71"/>
      <c r="GS42" s="71"/>
      <c r="GT42" s="71"/>
      <c r="GU42" s="71"/>
      <c r="GV42" s="71"/>
      <c r="GW42" s="71"/>
      <c r="GX42" s="71"/>
      <c r="GY42" s="71"/>
      <c r="GZ42" s="71"/>
      <c r="HA42" s="71"/>
      <c r="HB42" s="71"/>
      <c r="HC42" s="71"/>
      <c r="HD42" s="71"/>
      <c r="HE42" s="71"/>
      <c r="HF42" s="71"/>
      <c r="HG42" s="71"/>
      <c r="HH42" s="71"/>
      <c r="HI42" s="71"/>
      <c r="HJ42" s="71"/>
      <c r="HK42" s="71"/>
      <c r="HL42" s="71"/>
      <c r="HM42" s="71"/>
      <c r="HN42" s="71"/>
      <c r="HO42" s="71"/>
      <c r="HP42" s="71"/>
      <c r="HQ42" s="71"/>
      <c r="HR42" s="71"/>
      <c r="HS42" s="71"/>
      <c r="HT42" s="71"/>
      <c r="HU42" s="71"/>
      <c r="HV42" s="71"/>
      <c r="HW42" s="71"/>
      <c r="HX42" s="71"/>
      <c r="HY42" s="71"/>
      <c r="HZ42" s="71"/>
      <c r="IA42" s="71"/>
      <c r="IB42" s="71"/>
      <c r="IC42" s="71"/>
      <c r="ID42" s="71"/>
      <c r="IE42" s="71"/>
      <c r="IF42" s="71"/>
      <c r="IG42" s="71"/>
      <c r="IH42" s="71"/>
      <c r="II42" s="71"/>
      <c r="IJ42" s="71"/>
      <c r="IK42" s="71"/>
      <c r="IL42" s="71"/>
      <c r="IM42" s="71"/>
      <c r="IN42" s="71"/>
      <c r="IO42" s="71"/>
      <c r="IP42" s="71"/>
      <c r="IQ42" s="71"/>
      <c r="IR42" s="71"/>
      <c r="IS42" s="71"/>
      <c r="IT42" s="71"/>
      <c r="IU42" s="71"/>
      <c r="IV42" s="71"/>
    </row>
  </sheetData>
  <mergeCells count="48">
    <mergeCell ref="B34:C34"/>
    <mergeCell ref="D34:G34"/>
    <mergeCell ref="B35:C35"/>
    <mergeCell ref="D35:G35"/>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B22:C22"/>
    <mergeCell ref="D22:G22"/>
    <mergeCell ref="B23:C23"/>
    <mergeCell ref="D23:G23"/>
    <mergeCell ref="B24:C24"/>
    <mergeCell ref="D24:G24"/>
    <mergeCell ref="B19:C19"/>
    <mergeCell ref="D19:G19"/>
    <mergeCell ref="B20:C20"/>
    <mergeCell ref="D20:G20"/>
    <mergeCell ref="B21:C21"/>
    <mergeCell ref="D21:G21"/>
    <mergeCell ref="B16:C16"/>
    <mergeCell ref="D16:G16"/>
    <mergeCell ref="B17:C17"/>
    <mergeCell ref="D17:G17"/>
    <mergeCell ref="B18:C18"/>
    <mergeCell ref="D18:G18"/>
    <mergeCell ref="C1:I1"/>
    <mergeCell ref="A10:H10"/>
    <mergeCell ref="A11:H11"/>
    <mergeCell ref="A13:I13"/>
    <mergeCell ref="B15:C15"/>
    <mergeCell ref="D15:G15"/>
    <mergeCell ref="A3:D3"/>
    <mergeCell ref="A4:C4"/>
  </mergeCells>
  <pageMargins left="0.15748031496062992" right="0.15748031496062992" top="0.35433070866141736" bottom="0.19685039370078741" header="0.31496062992125984" footer="0.35433070866141736"/>
  <pageSetup paperSize="9" scale="97" orientation="portrait" r:id="rId1"/>
  <headerFooter>
    <oddFooter>&amp;RСтраница &amp;P</oddFooter>
  </headerFooter>
  <rowBreaks count="1" manualBreakCount="1">
    <brk id="23"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61"/>
  <sheetViews>
    <sheetView topLeftCell="A49" zoomScaleNormal="100" workbookViewId="0">
      <selection activeCell="H56" sqref="H56"/>
    </sheetView>
  </sheetViews>
  <sheetFormatPr defaultColWidth="9.140625" defaultRowHeight="12.75" x14ac:dyDescent="0.2"/>
  <cols>
    <col min="1" max="1" width="5.28515625" style="2" customWidth="1"/>
    <col min="2" max="2" width="9.28515625" style="2" customWidth="1"/>
    <col min="3" max="3" width="17.5703125" style="2" customWidth="1"/>
    <col min="4" max="4" width="14.85546875" style="2" customWidth="1"/>
    <col min="5" max="5" width="17.7109375" style="2" customWidth="1"/>
    <col min="6" max="6" width="9.85546875" style="2" customWidth="1"/>
    <col min="7" max="7" width="8.85546875" style="2" customWidth="1"/>
    <col min="8" max="8" width="15.85546875" style="2" customWidth="1"/>
    <col min="9" max="9" width="10.5703125" style="2" customWidth="1"/>
    <col min="10" max="10" width="10" style="2" customWidth="1"/>
    <col min="11" max="256" width="9.140625" style="2"/>
    <col min="257" max="257" width="5.28515625" style="2" customWidth="1"/>
    <col min="258" max="258" width="9.28515625" style="2" customWidth="1"/>
    <col min="259" max="259" width="17.5703125" style="2" customWidth="1"/>
    <col min="260" max="260" width="14.85546875" style="2" customWidth="1"/>
    <col min="261" max="261" width="17.7109375" style="2" customWidth="1"/>
    <col min="262" max="262" width="9.85546875" style="2" customWidth="1"/>
    <col min="263" max="263" width="8.85546875" style="2" customWidth="1"/>
    <col min="264" max="264" width="15.85546875" style="2" customWidth="1"/>
    <col min="265" max="265" width="10.5703125" style="2" customWidth="1"/>
    <col min="266" max="266" width="10" style="2" customWidth="1"/>
    <col min="267" max="512" width="9.140625" style="2"/>
    <col min="513" max="513" width="5.28515625" style="2" customWidth="1"/>
    <col min="514" max="514" width="9.28515625" style="2" customWidth="1"/>
    <col min="515" max="515" width="17.5703125" style="2" customWidth="1"/>
    <col min="516" max="516" width="14.85546875" style="2" customWidth="1"/>
    <col min="517" max="517" width="17.7109375" style="2" customWidth="1"/>
    <col min="518" max="518" width="9.85546875" style="2" customWidth="1"/>
    <col min="519" max="519" width="8.85546875" style="2" customWidth="1"/>
    <col min="520" max="520" width="15.85546875" style="2" customWidth="1"/>
    <col min="521" max="521" width="10.5703125" style="2" customWidth="1"/>
    <col min="522" max="522" width="10" style="2" customWidth="1"/>
    <col min="523" max="768" width="9.140625" style="2"/>
    <col min="769" max="769" width="5.28515625" style="2" customWidth="1"/>
    <col min="770" max="770" width="9.28515625" style="2" customWidth="1"/>
    <col min="771" max="771" width="17.5703125" style="2" customWidth="1"/>
    <col min="772" max="772" width="14.85546875" style="2" customWidth="1"/>
    <col min="773" max="773" width="17.7109375" style="2" customWidth="1"/>
    <col min="774" max="774" width="9.85546875" style="2" customWidth="1"/>
    <col min="775" max="775" width="8.85546875" style="2" customWidth="1"/>
    <col min="776" max="776" width="15.85546875" style="2" customWidth="1"/>
    <col min="777" max="777" width="10.5703125" style="2" customWidth="1"/>
    <col min="778" max="778" width="10" style="2" customWidth="1"/>
    <col min="779" max="1024" width="9.140625" style="2"/>
    <col min="1025" max="1025" width="5.28515625" style="2" customWidth="1"/>
    <col min="1026" max="1026" width="9.28515625" style="2" customWidth="1"/>
    <col min="1027" max="1027" width="17.5703125" style="2" customWidth="1"/>
    <col min="1028" max="1028" width="14.85546875" style="2" customWidth="1"/>
    <col min="1029" max="1029" width="17.7109375" style="2" customWidth="1"/>
    <col min="1030" max="1030" width="9.85546875" style="2" customWidth="1"/>
    <col min="1031" max="1031" width="8.85546875" style="2" customWidth="1"/>
    <col min="1032" max="1032" width="15.85546875" style="2" customWidth="1"/>
    <col min="1033" max="1033" width="10.5703125" style="2" customWidth="1"/>
    <col min="1034" max="1034" width="10" style="2" customWidth="1"/>
    <col min="1035" max="1280" width="9.140625" style="2"/>
    <col min="1281" max="1281" width="5.28515625" style="2" customWidth="1"/>
    <col min="1282" max="1282" width="9.28515625" style="2" customWidth="1"/>
    <col min="1283" max="1283" width="17.5703125" style="2" customWidth="1"/>
    <col min="1284" max="1284" width="14.85546875" style="2" customWidth="1"/>
    <col min="1285" max="1285" width="17.7109375" style="2" customWidth="1"/>
    <col min="1286" max="1286" width="9.85546875" style="2" customWidth="1"/>
    <col min="1287" max="1287" width="8.85546875" style="2" customWidth="1"/>
    <col min="1288" max="1288" width="15.85546875" style="2" customWidth="1"/>
    <col min="1289" max="1289" width="10.5703125" style="2" customWidth="1"/>
    <col min="1290" max="1290" width="10" style="2" customWidth="1"/>
    <col min="1291" max="1536" width="9.140625" style="2"/>
    <col min="1537" max="1537" width="5.28515625" style="2" customWidth="1"/>
    <col min="1538" max="1538" width="9.28515625" style="2" customWidth="1"/>
    <col min="1539" max="1539" width="17.5703125" style="2" customWidth="1"/>
    <col min="1540" max="1540" width="14.85546875" style="2" customWidth="1"/>
    <col min="1541" max="1541" width="17.7109375" style="2" customWidth="1"/>
    <col min="1542" max="1542" width="9.85546875" style="2" customWidth="1"/>
    <col min="1543" max="1543" width="8.85546875" style="2" customWidth="1"/>
    <col min="1544" max="1544" width="15.85546875" style="2" customWidth="1"/>
    <col min="1545" max="1545" width="10.5703125" style="2" customWidth="1"/>
    <col min="1546" max="1546" width="10" style="2" customWidth="1"/>
    <col min="1547" max="1792" width="9.140625" style="2"/>
    <col min="1793" max="1793" width="5.28515625" style="2" customWidth="1"/>
    <col min="1794" max="1794" width="9.28515625" style="2" customWidth="1"/>
    <col min="1795" max="1795" width="17.5703125" style="2" customWidth="1"/>
    <col min="1796" max="1796" width="14.85546875" style="2" customWidth="1"/>
    <col min="1797" max="1797" width="17.7109375" style="2" customWidth="1"/>
    <col min="1798" max="1798" width="9.85546875" style="2" customWidth="1"/>
    <col min="1799" max="1799" width="8.85546875" style="2" customWidth="1"/>
    <col min="1800" max="1800" width="15.85546875" style="2" customWidth="1"/>
    <col min="1801" max="1801" width="10.5703125" style="2" customWidth="1"/>
    <col min="1802" max="1802" width="10" style="2" customWidth="1"/>
    <col min="1803" max="2048" width="9.140625" style="2"/>
    <col min="2049" max="2049" width="5.28515625" style="2" customWidth="1"/>
    <col min="2050" max="2050" width="9.28515625" style="2" customWidth="1"/>
    <col min="2051" max="2051" width="17.5703125" style="2" customWidth="1"/>
    <col min="2052" max="2052" width="14.85546875" style="2" customWidth="1"/>
    <col min="2053" max="2053" width="17.7109375" style="2" customWidth="1"/>
    <col min="2054" max="2054" width="9.85546875" style="2" customWidth="1"/>
    <col min="2055" max="2055" width="8.85546875" style="2" customWidth="1"/>
    <col min="2056" max="2056" width="15.85546875" style="2" customWidth="1"/>
    <col min="2057" max="2057" width="10.5703125" style="2" customWidth="1"/>
    <col min="2058" max="2058" width="10" style="2" customWidth="1"/>
    <col min="2059" max="2304" width="9.140625" style="2"/>
    <col min="2305" max="2305" width="5.28515625" style="2" customWidth="1"/>
    <col min="2306" max="2306" width="9.28515625" style="2" customWidth="1"/>
    <col min="2307" max="2307" width="17.5703125" style="2" customWidth="1"/>
    <col min="2308" max="2308" width="14.85546875" style="2" customWidth="1"/>
    <col min="2309" max="2309" width="17.7109375" style="2" customWidth="1"/>
    <col min="2310" max="2310" width="9.85546875" style="2" customWidth="1"/>
    <col min="2311" max="2311" width="8.85546875" style="2" customWidth="1"/>
    <col min="2312" max="2312" width="15.85546875" style="2" customWidth="1"/>
    <col min="2313" max="2313" width="10.5703125" style="2" customWidth="1"/>
    <col min="2314" max="2314" width="10" style="2" customWidth="1"/>
    <col min="2315" max="2560" width="9.140625" style="2"/>
    <col min="2561" max="2561" width="5.28515625" style="2" customWidth="1"/>
    <col min="2562" max="2562" width="9.28515625" style="2" customWidth="1"/>
    <col min="2563" max="2563" width="17.5703125" style="2" customWidth="1"/>
    <col min="2564" max="2564" width="14.85546875" style="2" customWidth="1"/>
    <col min="2565" max="2565" width="17.7109375" style="2" customWidth="1"/>
    <col min="2566" max="2566" width="9.85546875" style="2" customWidth="1"/>
    <col min="2567" max="2567" width="8.85546875" style="2" customWidth="1"/>
    <col min="2568" max="2568" width="15.85546875" style="2" customWidth="1"/>
    <col min="2569" max="2569" width="10.5703125" style="2" customWidth="1"/>
    <col min="2570" max="2570" width="10" style="2" customWidth="1"/>
    <col min="2571" max="2816" width="9.140625" style="2"/>
    <col min="2817" max="2817" width="5.28515625" style="2" customWidth="1"/>
    <col min="2818" max="2818" width="9.28515625" style="2" customWidth="1"/>
    <col min="2819" max="2819" width="17.5703125" style="2" customWidth="1"/>
    <col min="2820" max="2820" width="14.85546875" style="2" customWidth="1"/>
    <col min="2821" max="2821" width="17.7109375" style="2" customWidth="1"/>
    <col min="2822" max="2822" width="9.85546875" style="2" customWidth="1"/>
    <col min="2823" max="2823" width="8.85546875" style="2" customWidth="1"/>
    <col min="2824" max="2824" width="15.85546875" style="2" customWidth="1"/>
    <col min="2825" max="2825" width="10.5703125" style="2" customWidth="1"/>
    <col min="2826" max="2826" width="10" style="2" customWidth="1"/>
    <col min="2827" max="3072" width="9.140625" style="2"/>
    <col min="3073" max="3073" width="5.28515625" style="2" customWidth="1"/>
    <col min="3074" max="3074" width="9.28515625" style="2" customWidth="1"/>
    <col min="3075" max="3075" width="17.5703125" style="2" customWidth="1"/>
    <col min="3076" max="3076" width="14.85546875" style="2" customWidth="1"/>
    <col min="3077" max="3077" width="17.7109375" style="2" customWidth="1"/>
    <col min="3078" max="3078" width="9.85546875" style="2" customWidth="1"/>
    <col min="3079" max="3079" width="8.85546875" style="2" customWidth="1"/>
    <col min="3080" max="3080" width="15.85546875" style="2" customWidth="1"/>
    <col min="3081" max="3081" width="10.5703125" style="2" customWidth="1"/>
    <col min="3082" max="3082" width="10" style="2" customWidth="1"/>
    <col min="3083" max="3328" width="9.140625" style="2"/>
    <col min="3329" max="3329" width="5.28515625" style="2" customWidth="1"/>
    <col min="3330" max="3330" width="9.28515625" style="2" customWidth="1"/>
    <col min="3331" max="3331" width="17.5703125" style="2" customWidth="1"/>
    <col min="3332" max="3332" width="14.85546875" style="2" customWidth="1"/>
    <col min="3333" max="3333" width="17.7109375" style="2" customWidth="1"/>
    <col min="3334" max="3334" width="9.85546875" style="2" customWidth="1"/>
    <col min="3335" max="3335" width="8.85546875" style="2" customWidth="1"/>
    <col min="3336" max="3336" width="15.85546875" style="2" customWidth="1"/>
    <col min="3337" max="3337" width="10.5703125" style="2" customWidth="1"/>
    <col min="3338" max="3338" width="10" style="2" customWidth="1"/>
    <col min="3339" max="3584" width="9.140625" style="2"/>
    <col min="3585" max="3585" width="5.28515625" style="2" customWidth="1"/>
    <col min="3586" max="3586" width="9.28515625" style="2" customWidth="1"/>
    <col min="3587" max="3587" width="17.5703125" style="2" customWidth="1"/>
    <col min="3588" max="3588" width="14.85546875" style="2" customWidth="1"/>
    <col min="3589" max="3589" width="17.7109375" style="2" customWidth="1"/>
    <col min="3590" max="3590" width="9.85546875" style="2" customWidth="1"/>
    <col min="3591" max="3591" width="8.85546875" style="2" customWidth="1"/>
    <col min="3592" max="3592" width="15.85546875" style="2" customWidth="1"/>
    <col min="3593" max="3593" width="10.5703125" style="2" customWidth="1"/>
    <col min="3594" max="3594" width="10" style="2" customWidth="1"/>
    <col min="3595" max="3840" width="9.140625" style="2"/>
    <col min="3841" max="3841" width="5.28515625" style="2" customWidth="1"/>
    <col min="3842" max="3842" width="9.28515625" style="2" customWidth="1"/>
    <col min="3843" max="3843" width="17.5703125" style="2" customWidth="1"/>
    <col min="3844" max="3844" width="14.85546875" style="2" customWidth="1"/>
    <col min="3845" max="3845" width="17.7109375" style="2" customWidth="1"/>
    <col min="3846" max="3846" width="9.85546875" style="2" customWidth="1"/>
    <col min="3847" max="3847" width="8.85546875" style="2" customWidth="1"/>
    <col min="3848" max="3848" width="15.85546875" style="2" customWidth="1"/>
    <col min="3849" max="3849" width="10.5703125" style="2" customWidth="1"/>
    <col min="3850" max="3850" width="10" style="2" customWidth="1"/>
    <col min="3851" max="4096" width="9.140625" style="2"/>
    <col min="4097" max="4097" width="5.28515625" style="2" customWidth="1"/>
    <col min="4098" max="4098" width="9.28515625" style="2" customWidth="1"/>
    <col min="4099" max="4099" width="17.5703125" style="2" customWidth="1"/>
    <col min="4100" max="4100" width="14.85546875" style="2" customWidth="1"/>
    <col min="4101" max="4101" width="17.7109375" style="2" customWidth="1"/>
    <col min="4102" max="4102" width="9.85546875" style="2" customWidth="1"/>
    <col min="4103" max="4103" width="8.85546875" style="2" customWidth="1"/>
    <col min="4104" max="4104" width="15.85546875" style="2" customWidth="1"/>
    <col min="4105" max="4105" width="10.5703125" style="2" customWidth="1"/>
    <col min="4106" max="4106" width="10" style="2" customWidth="1"/>
    <col min="4107" max="4352" width="9.140625" style="2"/>
    <col min="4353" max="4353" width="5.28515625" style="2" customWidth="1"/>
    <col min="4354" max="4354" width="9.28515625" style="2" customWidth="1"/>
    <col min="4355" max="4355" width="17.5703125" style="2" customWidth="1"/>
    <col min="4356" max="4356" width="14.85546875" style="2" customWidth="1"/>
    <col min="4357" max="4357" width="17.7109375" style="2" customWidth="1"/>
    <col min="4358" max="4358" width="9.85546875" style="2" customWidth="1"/>
    <col min="4359" max="4359" width="8.85546875" style="2" customWidth="1"/>
    <col min="4360" max="4360" width="15.85546875" style="2" customWidth="1"/>
    <col min="4361" max="4361" width="10.5703125" style="2" customWidth="1"/>
    <col min="4362" max="4362" width="10" style="2" customWidth="1"/>
    <col min="4363" max="4608" width="9.140625" style="2"/>
    <col min="4609" max="4609" width="5.28515625" style="2" customWidth="1"/>
    <col min="4610" max="4610" width="9.28515625" style="2" customWidth="1"/>
    <col min="4611" max="4611" width="17.5703125" style="2" customWidth="1"/>
    <col min="4612" max="4612" width="14.85546875" style="2" customWidth="1"/>
    <col min="4613" max="4613" width="17.7109375" style="2" customWidth="1"/>
    <col min="4614" max="4614" width="9.85546875" style="2" customWidth="1"/>
    <col min="4615" max="4615" width="8.85546875" style="2" customWidth="1"/>
    <col min="4616" max="4616" width="15.85546875" style="2" customWidth="1"/>
    <col min="4617" max="4617" width="10.5703125" style="2" customWidth="1"/>
    <col min="4618" max="4618" width="10" style="2" customWidth="1"/>
    <col min="4619" max="4864" width="9.140625" style="2"/>
    <col min="4865" max="4865" width="5.28515625" style="2" customWidth="1"/>
    <col min="4866" max="4866" width="9.28515625" style="2" customWidth="1"/>
    <col min="4867" max="4867" width="17.5703125" style="2" customWidth="1"/>
    <col min="4868" max="4868" width="14.85546875" style="2" customWidth="1"/>
    <col min="4869" max="4869" width="17.7109375" style="2" customWidth="1"/>
    <col min="4870" max="4870" width="9.85546875" style="2" customWidth="1"/>
    <col min="4871" max="4871" width="8.85546875" style="2" customWidth="1"/>
    <col min="4872" max="4872" width="15.85546875" style="2" customWidth="1"/>
    <col min="4873" max="4873" width="10.5703125" style="2" customWidth="1"/>
    <col min="4874" max="4874" width="10" style="2" customWidth="1"/>
    <col min="4875" max="5120" width="9.140625" style="2"/>
    <col min="5121" max="5121" width="5.28515625" style="2" customWidth="1"/>
    <col min="5122" max="5122" width="9.28515625" style="2" customWidth="1"/>
    <col min="5123" max="5123" width="17.5703125" style="2" customWidth="1"/>
    <col min="5124" max="5124" width="14.85546875" style="2" customWidth="1"/>
    <col min="5125" max="5125" width="17.7109375" style="2" customWidth="1"/>
    <col min="5126" max="5126" width="9.85546875" style="2" customWidth="1"/>
    <col min="5127" max="5127" width="8.85546875" style="2" customWidth="1"/>
    <col min="5128" max="5128" width="15.85546875" style="2" customWidth="1"/>
    <col min="5129" max="5129" width="10.5703125" style="2" customWidth="1"/>
    <col min="5130" max="5130" width="10" style="2" customWidth="1"/>
    <col min="5131" max="5376" width="9.140625" style="2"/>
    <col min="5377" max="5377" width="5.28515625" style="2" customWidth="1"/>
    <col min="5378" max="5378" width="9.28515625" style="2" customWidth="1"/>
    <col min="5379" max="5379" width="17.5703125" style="2" customWidth="1"/>
    <col min="5380" max="5380" width="14.85546875" style="2" customWidth="1"/>
    <col min="5381" max="5381" width="17.7109375" style="2" customWidth="1"/>
    <col min="5382" max="5382" width="9.85546875" style="2" customWidth="1"/>
    <col min="5383" max="5383" width="8.85546875" style="2" customWidth="1"/>
    <col min="5384" max="5384" width="15.85546875" style="2" customWidth="1"/>
    <col min="5385" max="5385" width="10.5703125" style="2" customWidth="1"/>
    <col min="5386" max="5386" width="10" style="2" customWidth="1"/>
    <col min="5387" max="5632" width="9.140625" style="2"/>
    <col min="5633" max="5633" width="5.28515625" style="2" customWidth="1"/>
    <col min="5634" max="5634" width="9.28515625" style="2" customWidth="1"/>
    <col min="5635" max="5635" width="17.5703125" style="2" customWidth="1"/>
    <col min="5636" max="5636" width="14.85546875" style="2" customWidth="1"/>
    <col min="5637" max="5637" width="17.7109375" style="2" customWidth="1"/>
    <col min="5638" max="5638" width="9.85546875" style="2" customWidth="1"/>
    <col min="5639" max="5639" width="8.85546875" style="2" customWidth="1"/>
    <col min="5640" max="5640" width="15.85546875" style="2" customWidth="1"/>
    <col min="5641" max="5641" width="10.5703125" style="2" customWidth="1"/>
    <col min="5642" max="5642" width="10" style="2" customWidth="1"/>
    <col min="5643" max="5888" width="9.140625" style="2"/>
    <col min="5889" max="5889" width="5.28515625" style="2" customWidth="1"/>
    <col min="5890" max="5890" width="9.28515625" style="2" customWidth="1"/>
    <col min="5891" max="5891" width="17.5703125" style="2" customWidth="1"/>
    <col min="5892" max="5892" width="14.85546875" style="2" customWidth="1"/>
    <col min="5893" max="5893" width="17.7109375" style="2" customWidth="1"/>
    <col min="5894" max="5894" width="9.85546875" style="2" customWidth="1"/>
    <col min="5895" max="5895" width="8.85546875" style="2" customWidth="1"/>
    <col min="5896" max="5896" width="15.85546875" style="2" customWidth="1"/>
    <col min="5897" max="5897" width="10.5703125" style="2" customWidth="1"/>
    <col min="5898" max="5898" width="10" style="2" customWidth="1"/>
    <col min="5899" max="6144" width="9.140625" style="2"/>
    <col min="6145" max="6145" width="5.28515625" style="2" customWidth="1"/>
    <col min="6146" max="6146" width="9.28515625" style="2" customWidth="1"/>
    <col min="6147" max="6147" width="17.5703125" style="2" customWidth="1"/>
    <col min="6148" max="6148" width="14.85546875" style="2" customWidth="1"/>
    <col min="6149" max="6149" width="17.7109375" style="2" customWidth="1"/>
    <col min="6150" max="6150" width="9.85546875" style="2" customWidth="1"/>
    <col min="6151" max="6151" width="8.85546875" style="2" customWidth="1"/>
    <col min="6152" max="6152" width="15.85546875" style="2" customWidth="1"/>
    <col min="6153" max="6153" width="10.5703125" style="2" customWidth="1"/>
    <col min="6154" max="6154" width="10" style="2" customWidth="1"/>
    <col min="6155" max="6400" width="9.140625" style="2"/>
    <col min="6401" max="6401" width="5.28515625" style="2" customWidth="1"/>
    <col min="6402" max="6402" width="9.28515625" style="2" customWidth="1"/>
    <col min="6403" max="6403" width="17.5703125" style="2" customWidth="1"/>
    <col min="6404" max="6404" width="14.85546875" style="2" customWidth="1"/>
    <col min="6405" max="6405" width="17.7109375" style="2" customWidth="1"/>
    <col min="6406" max="6406" width="9.85546875" style="2" customWidth="1"/>
    <col min="6407" max="6407" width="8.85546875" style="2" customWidth="1"/>
    <col min="6408" max="6408" width="15.85546875" style="2" customWidth="1"/>
    <col min="6409" max="6409" width="10.5703125" style="2" customWidth="1"/>
    <col min="6410" max="6410" width="10" style="2" customWidth="1"/>
    <col min="6411" max="6656" width="9.140625" style="2"/>
    <col min="6657" max="6657" width="5.28515625" style="2" customWidth="1"/>
    <col min="6658" max="6658" width="9.28515625" style="2" customWidth="1"/>
    <col min="6659" max="6659" width="17.5703125" style="2" customWidth="1"/>
    <col min="6660" max="6660" width="14.85546875" style="2" customWidth="1"/>
    <col min="6661" max="6661" width="17.7109375" style="2" customWidth="1"/>
    <col min="6662" max="6662" width="9.85546875" style="2" customWidth="1"/>
    <col min="6663" max="6663" width="8.85546875" style="2" customWidth="1"/>
    <col min="6664" max="6664" width="15.85546875" style="2" customWidth="1"/>
    <col min="6665" max="6665" width="10.5703125" style="2" customWidth="1"/>
    <col min="6666" max="6666" width="10" style="2" customWidth="1"/>
    <col min="6667" max="6912" width="9.140625" style="2"/>
    <col min="6913" max="6913" width="5.28515625" style="2" customWidth="1"/>
    <col min="6914" max="6914" width="9.28515625" style="2" customWidth="1"/>
    <col min="6915" max="6915" width="17.5703125" style="2" customWidth="1"/>
    <col min="6916" max="6916" width="14.85546875" style="2" customWidth="1"/>
    <col min="6917" max="6917" width="17.7109375" style="2" customWidth="1"/>
    <col min="6918" max="6918" width="9.85546875" style="2" customWidth="1"/>
    <col min="6919" max="6919" width="8.85546875" style="2" customWidth="1"/>
    <col min="6920" max="6920" width="15.85546875" style="2" customWidth="1"/>
    <col min="6921" max="6921" width="10.5703125" style="2" customWidth="1"/>
    <col min="6922" max="6922" width="10" style="2" customWidth="1"/>
    <col min="6923" max="7168" width="9.140625" style="2"/>
    <col min="7169" max="7169" width="5.28515625" style="2" customWidth="1"/>
    <col min="7170" max="7170" width="9.28515625" style="2" customWidth="1"/>
    <col min="7171" max="7171" width="17.5703125" style="2" customWidth="1"/>
    <col min="7172" max="7172" width="14.85546875" style="2" customWidth="1"/>
    <col min="7173" max="7173" width="17.7109375" style="2" customWidth="1"/>
    <col min="7174" max="7174" width="9.85546875" style="2" customWidth="1"/>
    <col min="7175" max="7175" width="8.85546875" style="2" customWidth="1"/>
    <col min="7176" max="7176" width="15.85546875" style="2" customWidth="1"/>
    <col min="7177" max="7177" width="10.5703125" style="2" customWidth="1"/>
    <col min="7178" max="7178" width="10" style="2" customWidth="1"/>
    <col min="7179" max="7424" width="9.140625" style="2"/>
    <col min="7425" max="7425" width="5.28515625" style="2" customWidth="1"/>
    <col min="7426" max="7426" width="9.28515625" style="2" customWidth="1"/>
    <col min="7427" max="7427" width="17.5703125" style="2" customWidth="1"/>
    <col min="7428" max="7428" width="14.85546875" style="2" customWidth="1"/>
    <col min="7429" max="7429" width="17.7109375" style="2" customWidth="1"/>
    <col min="7430" max="7430" width="9.85546875" style="2" customWidth="1"/>
    <col min="7431" max="7431" width="8.85546875" style="2" customWidth="1"/>
    <col min="7432" max="7432" width="15.85546875" style="2" customWidth="1"/>
    <col min="7433" max="7433" width="10.5703125" style="2" customWidth="1"/>
    <col min="7434" max="7434" width="10" style="2" customWidth="1"/>
    <col min="7435" max="7680" width="9.140625" style="2"/>
    <col min="7681" max="7681" width="5.28515625" style="2" customWidth="1"/>
    <col min="7682" max="7682" width="9.28515625" style="2" customWidth="1"/>
    <col min="7683" max="7683" width="17.5703125" style="2" customWidth="1"/>
    <col min="7684" max="7684" width="14.85546875" style="2" customWidth="1"/>
    <col min="7685" max="7685" width="17.7109375" style="2" customWidth="1"/>
    <col min="7686" max="7686" width="9.85546875" style="2" customWidth="1"/>
    <col min="7687" max="7687" width="8.85546875" style="2" customWidth="1"/>
    <col min="7688" max="7688" width="15.85546875" style="2" customWidth="1"/>
    <col min="7689" max="7689" width="10.5703125" style="2" customWidth="1"/>
    <col min="7690" max="7690" width="10" style="2" customWidth="1"/>
    <col min="7691" max="7936" width="9.140625" style="2"/>
    <col min="7937" max="7937" width="5.28515625" style="2" customWidth="1"/>
    <col min="7938" max="7938" width="9.28515625" style="2" customWidth="1"/>
    <col min="7939" max="7939" width="17.5703125" style="2" customWidth="1"/>
    <col min="7940" max="7940" width="14.85546875" style="2" customWidth="1"/>
    <col min="7941" max="7941" width="17.7109375" style="2" customWidth="1"/>
    <col min="7942" max="7942" width="9.85546875" style="2" customWidth="1"/>
    <col min="7943" max="7943" width="8.85546875" style="2" customWidth="1"/>
    <col min="7944" max="7944" width="15.85546875" style="2" customWidth="1"/>
    <col min="7945" max="7945" width="10.5703125" style="2" customWidth="1"/>
    <col min="7946" max="7946" width="10" style="2" customWidth="1"/>
    <col min="7947" max="8192" width="9.140625" style="2"/>
    <col min="8193" max="8193" width="5.28515625" style="2" customWidth="1"/>
    <col min="8194" max="8194" width="9.28515625" style="2" customWidth="1"/>
    <col min="8195" max="8195" width="17.5703125" style="2" customWidth="1"/>
    <col min="8196" max="8196" width="14.85546875" style="2" customWidth="1"/>
    <col min="8197" max="8197" width="17.7109375" style="2" customWidth="1"/>
    <col min="8198" max="8198" width="9.85546875" style="2" customWidth="1"/>
    <col min="8199" max="8199" width="8.85546875" style="2" customWidth="1"/>
    <col min="8200" max="8200" width="15.85546875" style="2" customWidth="1"/>
    <col min="8201" max="8201" width="10.5703125" style="2" customWidth="1"/>
    <col min="8202" max="8202" width="10" style="2" customWidth="1"/>
    <col min="8203" max="8448" width="9.140625" style="2"/>
    <col min="8449" max="8449" width="5.28515625" style="2" customWidth="1"/>
    <col min="8450" max="8450" width="9.28515625" style="2" customWidth="1"/>
    <col min="8451" max="8451" width="17.5703125" style="2" customWidth="1"/>
    <col min="8452" max="8452" width="14.85546875" style="2" customWidth="1"/>
    <col min="8453" max="8453" width="17.7109375" style="2" customWidth="1"/>
    <col min="8454" max="8454" width="9.85546875" style="2" customWidth="1"/>
    <col min="8455" max="8455" width="8.85546875" style="2" customWidth="1"/>
    <col min="8456" max="8456" width="15.85546875" style="2" customWidth="1"/>
    <col min="8457" max="8457" width="10.5703125" style="2" customWidth="1"/>
    <col min="8458" max="8458" width="10" style="2" customWidth="1"/>
    <col min="8459" max="8704" width="9.140625" style="2"/>
    <col min="8705" max="8705" width="5.28515625" style="2" customWidth="1"/>
    <col min="8706" max="8706" width="9.28515625" style="2" customWidth="1"/>
    <col min="8707" max="8707" width="17.5703125" style="2" customWidth="1"/>
    <col min="8708" max="8708" width="14.85546875" style="2" customWidth="1"/>
    <col min="8709" max="8709" width="17.7109375" style="2" customWidth="1"/>
    <col min="8710" max="8710" width="9.85546875" style="2" customWidth="1"/>
    <col min="8711" max="8711" width="8.85546875" style="2" customWidth="1"/>
    <col min="8712" max="8712" width="15.85546875" style="2" customWidth="1"/>
    <col min="8713" max="8713" width="10.5703125" style="2" customWidth="1"/>
    <col min="8714" max="8714" width="10" style="2" customWidth="1"/>
    <col min="8715" max="8960" width="9.140625" style="2"/>
    <col min="8961" max="8961" width="5.28515625" style="2" customWidth="1"/>
    <col min="8962" max="8962" width="9.28515625" style="2" customWidth="1"/>
    <col min="8963" max="8963" width="17.5703125" style="2" customWidth="1"/>
    <col min="8964" max="8964" width="14.85546875" style="2" customWidth="1"/>
    <col min="8965" max="8965" width="17.7109375" style="2" customWidth="1"/>
    <col min="8966" max="8966" width="9.85546875" style="2" customWidth="1"/>
    <col min="8967" max="8967" width="8.85546875" style="2" customWidth="1"/>
    <col min="8968" max="8968" width="15.85546875" style="2" customWidth="1"/>
    <col min="8969" max="8969" width="10.5703125" style="2" customWidth="1"/>
    <col min="8970" max="8970" width="10" style="2" customWidth="1"/>
    <col min="8971" max="9216" width="9.140625" style="2"/>
    <col min="9217" max="9217" width="5.28515625" style="2" customWidth="1"/>
    <col min="9218" max="9218" width="9.28515625" style="2" customWidth="1"/>
    <col min="9219" max="9219" width="17.5703125" style="2" customWidth="1"/>
    <col min="9220" max="9220" width="14.85546875" style="2" customWidth="1"/>
    <col min="9221" max="9221" width="17.7109375" style="2" customWidth="1"/>
    <col min="9222" max="9222" width="9.85546875" style="2" customWidth="1"/>
    <col min="9223" max="9223" width="8.85546875" style="2" customWidth="1"/>
    <col min="9224" max="9224" width="15.85546875" style="2" customWidth="1"/>
    <col min="9225" max="9225" width="10.5703125" style="2" customWidth="1"/>
    <col min="9226" max="9226" width="10" style="2" customWidth="1"/>
    <col min="9227" max="9472" width="9.140625" style="2"/>
    <col min="9473" max="9473" width="5.28515625" style="2" customWidth="1"/>
    <col min="9474" max="9474" width="9.28515625" style="2" customWidth="1"/>
    <col min="9475" max="9475" width="17.5703125" style="2" customWidth="1"/>
    <col min="9476" max="9476" width="14.85546875" style="2" customWidth="1"/>
    <col min="9477" max="9477" width="17.7109375" style="2" customWidth="1"/>
    <col min="9478" max="9478" width="9.85546875" style="2" customWidth="1"/>
    <col min="9479" max="9479" width="8.85546875" style="2" customWidth="1"/>
    <col min="9480" max="9480" width="15.85546875" style="2" customWidth="1"/>
    <col min="9481" max="9481" width="10.5703125" style="2" customWidth="1"/>
    <col min="9482" max="9482" width="10" style="2" customWidth="1"/>
    <col min="9483" max="9728" width="9.140625" style="2"/>
    <col min="9729" max="9729" width="5.28515625" style="2" customWidth="1"/>
    <col min="9730" max="9730" width="9.28515625" style="2" customWidth="1"/>
    <col min="9731" max="9731" width="17.5703125" style="2" customWidth="1"/>
    <col min="9732" max="9732" width="14.85546875" style="2" customWidth="1"/>
    <col min="9733" max="9733" width="17.7109375" style="2" customWidth="1"/>
    <col min="9734" max="9734" width="9.85546875" style="2" customWidth="1"/>
    <col min="9735" max="9735" width="8.85546875" style="2" customWidth="1"/>
    <col min="9736" max="9736" width="15.85546875" style="2" customWidth="1"/>
    <col min="9737" max="9737" width="10.5703125" style="2" customWidth="1"/>
    <col min="9738" max="9738" width="10" style="2" customWidth="1"/>
    <col min="9739" max="9984" width="9.140625" style="2"/>
    <col min="9985" max="9985" width="5.28515625" style="2" customWidth="1"/>
    <col min="9986" max="9986" width="9.28515625" style="2" customWidth="1"/>
    <col min="9987" max="9987" width="17.5703125" style="2" customWidth="1"/>
    <col min="9988" max="9988" width="14.85546875" style="2" customWidth="1"/>
    <col min="9989" max="9989" width="17.7109375" style="2" customWidth="1"/>
    <col min="9990" max="9990" width="9.85546875" style="2" customWidth="1"/>
    <col min="9991" max="9991" width="8.85546875" style="2" customWidth="1"/>
    <col min="9992" max="9992" width="15.85546875" style="2" customWidth="1"/>
    <col min="9993" max="9993" width="10.5703125" style="2" customWidth="1"/>
    <col min="9994" max="9994" width="10" style="2" customWidth="1"/>
    <col min="9995" max="10240" width="9.140625" style="2"/>
    <col min="10241" max="10241" width="5.28515625" style="2" customWidth="1"/>
    <col min="10242" max="10242" width="9.28515625" style="2" customWidth="1"/>
    <col min="10243" max="10243" width="17.5703125" style="2" customWidth="1"/>
    <col min="10244" max="10244" width="14.85546875" style="2" customWidth="1"/>
    <col min="10245" max="10245" width="17.7109375" style="2" customWidth="1"/>
    <col min="10246" max="10246" width="9.85546875" style="2" customWidth="1"/>
    <col min="10247" max="10247" width="8.85546875" style="2" customWidth="1"/>
    <col min="10248" max="10248" width="15.85546875" style="2" customWidth="1"/>
    <col min="10249" max="10249" width="10.5703125" style="2" customWidth="1"/>
    <col min="10250" max="10250" width="10" style="2" customWidth="1"/>
    <col min="10251" max="10496" width="9.140625" style="2"/>
    <col min="10497" max="10497" width="5.28515625" style="2" customWidth="1"/>
    <col min="10498" max="10498" width="9.28515625" style="2" customWidth="1"/>
    <col min="10499" max="10499" width="17.5703125" style="2" customWidth="1"/>
    <col min="10500" max="10500" width="14.85546875" style="2" customWidth="1"/>
    <col min="10501" max="10501" width="17.7109375" style="2" customWidth="1"/>
    <col min="10502" max="10502" width="9.85546875" style="2" customWidth="1"/>
    <col min="10503" max="10503" width="8.85546875" style="2" customWidth="1"/>
    <col min="10504" max="10504" width="15.85546875" style="2" customWidth="1"/>
    <col min="10505" max="10505" width="10.5703125" style="2" customWidth="1"/>
    <col min="10506" max="10506" width="10" style="2" customWidth="1"/>
    <col min="10507" max="10752" width="9.140625" style="2"/>
    <col min="10753" max="10753" width="5.28515625" style="2" customWidth="1"/>
    <col min="10754" max="10754" width="9.28515625" style="2" customWidth="1"/>
    <col min="10755" max="10755" width="17.5703125" style="2" customWidth="1"/>
    <col min="10756" max="10756" width="14.85546875" style="2" customWidth="1"/>
    <col min="10757" max="10757" width="17.7109375" style="2" customWidth="1"/>
    <col min="10758" max="10758" width="9.85546875" style="2" customWidth="1"/>
    <col min="10759" max="10759" width="8.85546875" style="2" customWidth="1"/>
    <col min="10760" max="10760" width="15.85546875" style="2" customWidth="1"/>
    <col min="10761" max="10761" width="10.5703125" style="2" customWidth="1"/>
    <col min="10762" max="10762" width="10" style="2" customWidth="1"/>
    <col min="10763" max="11008" width="9.140625" style="2"/>
    <col min="11009" max="11009" width="5.28515625" style="2" customWidth="1"/>
    <col min="11010" max="11010" width="9.28515625" style="2" customWidth="1"/>
    <col min="11011" max="11011" width="17.5703125" style="2" customWidth="1"/>
    <col min="11012" max="11012" width="14.85546875" style="2" customWidth="1"/>
    <col min="11013" max="11013" width="17.7109375" style="2" customWidth="1"/>
    <col min="11014" max="11014" width="9.85546875" style="2" customWidth="1"/>
    <col min="11015" max="11015" width="8.85546875" style="2" customWidth="1"/>
    <col min="11016" max="11016" width="15.85546875" style="2" customWidth="1"/>
    <col min="11017" max="11017" width="10.5703125" style="2" customWidth="1"/>
    <col min="11018" max="11018" width="10" style="2" customWidth="1"/>
    <col min="11019" max="11264" width="9.140625" style="2"/>
    <col min="11265" max="11265" width="5.28515625" style="2" customWidth="1"/>
    <col min="11266" max="11266" width="9.28515625" style="2" customWidth="1"/>
    <col min="11267" max="11267" width="17.5703125" style="2" customWidth="1"/>
    <col min="11268" max="11268" width="14.85546875" style="2" customWidth="1"/>
    <col min="11269" max="11269" width="17.7109375" style="2" customWidth="1"/>
    <col min="11270" max="11270" width="9.85546875" style="2" customWidth="1"/>
    <col min="11271" max="11271" width="8.85546875" style="2" customWidth="1"/>
    <col min="11272" max="11272" width="15.85546875" style="2" customWidth="1"/>
    <col min="11273" max="11273" width="10.5703125" style="2" customWidth="1"/>
    <col min="11274" max="11274" width="10" style="2" customWidth="1"/>
    <col min="11275" max="11520" width="9.140625" style="2"/>
    <col min="11521" max="11521" width="5.28515625" style="2" customWidth="1"/>
    <col min="11522" max="11522" width="9.28515625" style="2" customWidth="1"/>
    <col min="11523" max="11523" width="17.5703125" style="2" customWidth="1"/>
    <col min="11524" max="11524" width="14.85546875" style="2" customWidth="1"/>
    <col min="11525" max="11525" width="17.7109375" style="2" customWidth="1"/>
    <col min="11526" max="11526" width="9.85546875" style="2" customWidth="1"/>
    <col min="11527" max="11527" width="8.85546875" style="2" customWidth="1"/>
    <col min="11528" max="11528" width="15.85546875" style="2" customWidth="1"/>
    <col min="11529" max="11529" width="10.5703125" style="2" customWidth="1"/>
    <col min="11530" max="11530" width="10" style="2" customWidth="1"/>
    <col min="11531" max="11776" width="9.140625" style="2"/>
    <col min="11777" max="11777" width="5.28515625" style="2" customWidth="1"/>
    <col min="11778" max="11778" width="9.28515625" style="2" customWidth="1"/>
    <col min="11779" max="11779" width="17.5703125" style="2" customWidth="1"/>
    <col min="11780" max="11780" width="14.85546875" style="2" customWidth="1"/>
    <col min="11781" max="11781" width="17.7109375" style="2" customWidth="1"/>
    <col min="11782" max="11782" width="9.85546875" style="2" customWidth="1"/>
    <col min="11783" max="11783" width="8.85546875" style="2" customWidth="1"/>
    <col min="11784" max="11784" width="15.85546875" style="2" customWidth="1"/>
    <col min="11785" max="11785" width="10.5703125" style="2" customWidth="1"/>
    <col min="11786" max="11786" width="10" style="2" customWidth="1"/>
    <col min="11787" max="12032" width="9.140625" style="2"/>
    <col min="12033" max="12033" width="5.28515625" style="2" customWidth="1"/>
    <col min="12034" max="12034" width="9.28515625" style="2" customWidth="1"/>
    <col min="12035" max="12035" width="17.5703125" style="2" customWidth="1"/>
    <col min="12036" max="12036" width="14.85546875" style="2" customWidth="1"/>
    <col min="12037" max="12037" width="17.7109375" style="2" customWidth="1"/>
    <col min="12038" max="12038" width="9.85546875" style="2" customWidth="1"/>
    <col min="12039" max="12039" width="8.85546875" style="2" customWidth="1"/>
    <col min="12040" max="12040" width="15.85546875" style="2" customWidth="1"/>
    <col min="12041" max="12041" width="10.5703125" style="2" customWidth="1"/>
    <col min="12042" max="12042" width="10" style="2" customWidth="1"/>
    <col min="12043" max="12288" width="9.140625" style="2"/>
    <col min="12289" max="12289" width="5.28515625" style="2" customWidth="1"/>
    <col min="12290" max="12290" width="9.28515625" style="2" customWidth="1"/>
    <col min="12291" max="12291" width="17.5703125" style="2" customWidth="1"/>
    <col min="12292" max="12292" width="14.85546875" style="2" customWidth="1"/>
    <col min="12293" max="12293" width="17.7109375" style="2" customWidth="1"/>
    <col min="12294" max="12294" width="9.85546875" style="2" customWidth="1"/>
    <col min="12295" max="12295" width="8.85546875" style="2" customWidth="1"/>
    <col min="12296" max="12296" width="15.85546875" style="2" customWidth="1"/>
    <col min="12297" max="12297" width="10.5703125" style="2" customWidth="1"/>
    <col min="12298" max="12298" width="10" style="2" customWidth="1"/>
    <col min="12299" max="12544" width="9.140625" style="2"/>
    <col min="12545" max="12545" width="5.28515625" style="2" customWidth="1"/>
    <col min="12546" max="12546" width="9.28515625" style="2" customWidth="1"/>
    <col min="12547" max="12547" width="17.5703125" style="2" customWidth="1"/>
    <col min="12548" max="12548" width="14.85546875" style="2" customWidth="1"/>
    <col min="12549" max="12549" width="17.7109375" style="2" customWidth="1"/>
    <col min="12550" max="12550" width="9.85546875" style="2" customWidth="1"/>
    <col min="12551" max="12551" width="8.85546875" style="2" customWidth="1"/>
    <col min="12552" max="12552" width="15.85546875" style="2" customWidth="1"/>
    <col min="12553" max="12553" width="10.5703125" style="2" customWidth="1"/>
    <col min="12554" max="12554" width="10" style="2" customWidth="1"/>
    <col min="12555" max="12800" width="9.140625" style="2"/>
    <col min="12801" max="12801" width="5.28515625" style="2" customWidth="1"/>
    <col min="12802" max="12802" width="9.28515625" style="2" customWidth="1"/>
    <col min="12803" max="12803" width="17.5703125" style="2" customWidth="1"/>
    <col min="12804" max="12804" width="14.85546875" style="2" customWidth="1"/>
    <col min="12805" max="12805" width="17.7109375" style="2" customWidth="1"/>
    <col min="12806" max="12806" width="9.85546875" style="2" customWidth="1"/>
    <col min="12807" max="12807" width="8.85546875" style="2" customWidth="1"/>
    <col min="12808" max="12808" width="15.85546875" style="2" customWidth="1"/>
    <col min="12809" max="12809" width="10.5703125" style="2" customWidth="1"/>
    <col min="12810" max="12810" width="10" style="2" customWidth="1"/>
    <col min="12811" max="13056" width="9.140625" style="2"/>
    <col min="13057" max="13057" width="5.28515625" style="2" customWidth="1"/>
    <col min="13058" max="13058" width="9.28515625" style="2" customWidth="1"/>
    <col min="13059" max="13059" width="17.5703125" style="2" customWidth="1"/>
    <col min="13060" max="13060" width="14.85546875" style="2" customWidth="1"/>
    <col min="13061" max="13061" width="17.7109375" style="2" customWidth="1"/>
    <col min="13062" max="13062" width="9.85546875" style="2" customWidth="1"/>
    <col min="13063" max="13063" width="8.85546875" style="2" customWidth="1"/>
    <col min="13064" max="13064" width="15.85546875" style="2" customWidth="1"/>
    <col min="13065" max="13065" width="10.5703125" style="2" customWidth="1"/>
    <col min="13066" max="13066" width="10" style="2" customWidth="1"/>
    <col min="13067" max="13312" width="9.140625" style="2"/>
    <col min="13313" max="13313" width="5.28515625" style="2" customWidth="1"/>
    <col min="13314" max="13314" width="9.28515625" style="2" customWidth="1"/>
    <col min="13315" max="13315" width="17.5703125" style="2" customWidth="1"/>
    <col min="13316" max="13316" width="14.85546875" style="2" customWidth="1"/>
    <col min="13317" max="13317" width="17.7109375" style="2" customWidth="1"/>
    <col min="13318" max="13318" width="9.85546875" style="2" customWidth="1"/>
    <col min="13319" max="13319" width="8.85546875" style="2" customWidth="1"/>
    <col min="13320" max="13320" width="15.85546875" style="2" customWidth="1"/>
    <col min="13321" max="13321" width="10.5703125" style="2" customWidth="1"/>
    <col min="13322" max="13322" width="10" style="2" customWidth="1"/>
    <col min="13323" max="13568" width="9.140625" style="2"/>
    <col min="13569" max="13569" width="5.28515625" style="2" customWidth="1"/>
    <col min="13570" max="13570" width="9.28515625" style="2" customWidth="1"/>
    <col min="13571" max="13571" width="17.5703125" style="2" customWidth="1"/>
    <col min="13572" max="13572" width="14.85546875" style="2" customWidth="1"/>
    <col min="13573" max="13573" width="17.7109375" style="2" customWidth="1"/>
    <col min="13574" max="13574" width="9.85546875" style="2" customWidth="1"/>
    <col min="13575" max="13575" width="8.85546875" style="2" customWidth="1"/>
    <col min="13576" max="13576" width="15.85546875" style="2" customWidth="1"/>
    <col min="13577" max="13577" width="10.5703125" style="2" customWidth="1"/>
    <col min="13578" max="13578" width="10" style="2" customWidth="1"/>
    <col min="13579" max="13824" width="9.140625" style="2"/>
    <col min="13825" max="13825" width="5.28515625" style="2" customWidth="1"/>
    <col min="13826" max="13826" width="9.28515625" style="2" customWidth="1"/>
    <col min="13827" max="13827" width="17.5703125" style="2" customWidth="1"/>
    <col min="13828" max="13828" width="14.85546875" style="2" customWidth="1"/>
    <col min="13829" max="13829" width="17.7109375" style="2" customWidth="1"/>
    <col min="13830" max="13830" width="9.85546875" style="2" customWidth="1"/>
    <col min="13831" max="13831" width="8.85546875" style="2" customWidth="1"/>
    <col min="13832" max="13832" width="15.85546875" style="2" customWidth="1"/>
    <col min="13833" max="13833" width="10.5703125" style="2" customWidth="1"/>
    <col min="13834" max="13834" width="10" style="2" customWidth="1"/>
    <col min="13835" max="14080" width="9.140625" style="2"/>
    <col min="14081" max="14081" width="5.28515625" style="2" customWidth="1"/>
    <col min="14082" max="14082" width="9.28515625" style="2" customWidth="1"/>
    <col min="14083" max="14083" width="17.5703125" style="2" customWidth="1"/>
    <col min="14084" max="14084" width="14.85546875" style="2" customWidth="1"/>
    <col min="14085" max="14085" width="17.7109375" style="2" customWidth="1"/>
    <col min="14086" max="14086" width="9.85546875" style="2" customWidth="1"/>
    <col min="14087" max="14087" width="8.85546875" style="2" customWidth="1"/>
    <col min="14088" max="14088" width="15.85546875" style="2" customWidth="1"/>
    <col min="14089" max="14089" width="10.5703125" style="2" customWidth="1"/>
    <col min="14090" max="14090" width="10" style="2" customWidth="1"/>
    <col min="14091" max="14336" width="9.140625" style="2"/>
    <col min="14337" max="14337" width="5.28515625" style="2" customWidth="1"/>
    <col min="14338" max="14338" width="9.28515625" style="2" customWidth="1"/>
    <col min="14339" max="14339" width="17.5703125" style="2" customWidth="1"/>
    <col min="14340" max="14340" width="14.85546875" style="2" customWidth="1"/>
    <col min="14341" max="14341" width="17.7109375" style="2" customWidth="1"/>
    <col min="14342" max="14342" width="9.85546875" style="2" customWidth="1"/>
    <col min="14343" max="14343" width="8.85546875" style="2" customWidth="1"/>
    <col min="14344" max="14344" width="15.85546875" style="2" customWidth="1"/>
    <col min="14345" max="14345" width="10.5703125" style="2" customWidth="1"/>
    <col min="14346" max="14346" width="10" style="2" customWidth="1"/>
    <col min="14347" max="14592" width="9.140625" style="2"/>
    <col min="14593" max="14593" width="5.28515625" style="2" customWidth="1"/>
    <col min="14594" max="14594" width="9.28515625" style="2" customWidth="1"/>
    <col min="14595" max="14595" width="17.5703125" style="2" customWidth="1"/>
    <col min="14596" max="14596" width="14.85546875" style="2" customWidth="1"/>
    <col min="14597" max="14597" width="17.7109375" style="2" customWidth="1"/>
    <col min="14598" max="14598" width="9.85546875" style="2" customWidth="1"/>
    <col min="14599" max="14599" width="8.85546875" style="2" customWidth="1"/>
    <col min="14600" max="14600" width="15.85546875" style="2" customWidth="1"/>
    <col min="14601" max="14601" width="10.5703125" style="2" customWidth="1"/>
    <col min="14602" max="14602" width="10" style="2" customWidth="1"/>
    <col min="14603" max="14848" width="9.140625" style="2"/>
    <col min="14849" max="14849" width="5.28515625" style="2" customWidth="1"/>
    <col min="14850" max="14850" width="9.28515625" style="2" customWidth="1"/>
    <col min="14851" max="14851" width="17.5703125" style="2" customWidth="1"/>
    <col min="14852" max="14852" width="14.85546875" style="2" customWidth="1"/>
    <col min="14853" max="14853" width="17.7109375" style="2" customWidth="1"/>
    <col min="14854" max="14854" width="9.85546875" style="2" customWidth="1"/>
    <col min="14855" max="14855" width="8.85546875" style="2" customWidth="1"/>
    <col min="14856" max="14856" width="15.85546875" style="2" customWidth="1"/>
    <col min="14857" max="14857" width="10.5703125" style="2" customWidth="1"/>
    <col min="14858" max="14858" width="10" style="2" customWidth="1"/>
    <col min="14859" max="15104" width="9.140625" style="2"/>
    <col min="15105" max="15105" width="5.28515625" style="2" customWidth="1"/>
    <col min="15106" max="15106" width="9.28515625" style="2" customWidth="1"/>
    <col min="15107" max="15107" width="17.5703125" style="2" customWidth="1"/>
    <col min="15108" max="15108" width="14.85546875" style="2" customWidth="1"/>
    <col min="15109" max="15109" width="17.7109375" style="2" customWidth="1"/>
    <col min="15110" max="15110" width="9.85546875" style="2" customWidth="1"/>
    <col min="15111" max="15111" width="8.85546875" style="2" customWidth="1"/>
    <col min="15112" max="15112" width="15.85546875" style="2" customWidth="1"/>
    <col min="15113" max="15113" width="10.5703125" style="2" customWidth="1"/>
    <col min="15114" max="15114" width="10" style="2" customWidth="1"/>
    <col min="15115" max="15360" width="9.140625" style="2"/>
    <col min="15361" max="15361" width="5.28515625" style="2" customWidth="1"/>
    <col min="15362" max="15362" width="9.28515625" style="2" customWidth="1"/>
    <col min="15363" max="15363" width="17.5703125" style="2" customWidth="1"/>
    <col min="15364" max="15364" width="14.85546875" style="2" customWidth="1"/>
    <col min="15365" max="15365" width="17.7109375" style="2" customWidth="1"/>
    <col min="15366" max="15366" width="9.85546875" style="2" customWidth="1"/>
    <col min="15367" max="15367" width="8.85546875" style="2" customWidth="1"/>
    <col min="15368" max="15368" width="15.85546875" style="2" customWidth="1"/>
    <col min="15369" max="15369" width="10.5703125" style="2" customWidth="1"/>
    <col min="15370" max="15370" width="10" style="2" customWidth="1"/>
    <col min="15371" max="15616" width="9.140625" style="2"/>
    <col min="15617" max="15617" width="5.28515625" style="2" customWidth="1"/>
    <col min="15618" max="15618" width="9.28515625" style="2" customWidth="1"/>
    <col min="15619" max="15619" width="17.5703125" style="2" customWidth="1"/>
    <col min="15620" max="15620" width="14.85546875" style="2" customWidth="1"/>
    <col min="15621" max="15621" width="17.7109375" style="2" customWidth="1"/>
    <col min="15622" max="15622" width="9.85546875" style="2" customWidth="1"/>
    <col min="15623" max="15623" width="8.85546875" style="2" customWidth="1"/>
    <col min="15624" max="15624" width="15.85546875" style="2" customWidth="1"/>
    <col min="15625" max="15625" width="10.5703125" style="2" customWidth="1"/>
    <col min="15626" max="15626" width="10" style="2" customWidth="1"/>
    <col min="15627" max="15872" width="9.140625" style="2"/>
    <col min="15873" max="15873" width="5.28515625" style="2" customWidth="1"/>
    <col min="15874" max="15874" width="9.28515625" style="2" customWidth="1"/>
    <col min="15875" max="15875" width="17.5703125" style="2" customWidth="1"/>
    <col min="15876" max="15876" width="14.85546875" style="2" customWidth="1"/>
    <col min="15877" max="15877" width="17.7109375" style="2" customWidth="1"/>
    <col min="15878" max="15878" width="9.85546875" style="2" customWidth="1"/>
    <col min="15879" max="15879" width="8.85546875" style="2" customWidth="1"/>
    <col min="15880" max="15880" width="15.85546875" style="2" customWidth="1"/>
    <col min="15881" max="15881" width="10.5703125" style="2" customWidth="1"/>
    <col min="15882" max="15882" width="10" style="2" customWidth="1"/>
    <col min="15883" max="16128" width="9.140625" style="2"/>
    <col min="16129" max="16129" width="5.28515625" style="2" customWidth="1"/>
    <col min="16130" max="16130" width="9.28515625" style="2" customWidth="1"/>
    <col min="16131" max="16131" width="17.5703125" style="2" customWidth="1"/>
    <col min="16132" max="16132" width="14.85546875" style="2" customWidth="1"/>
    <col min="16133" max="16133" width="17.7109375" style="2" customWidth="1"/>
    <col min="16134" max="16134" width="9.85546875" style="2" customWidth="1"/>
    <col min="16135" max="16135" width="8.85546875" style="2" customWidth="1"/>
    <col min="16136" max="16136" width="15.85546875" style="2" customWidth="1"/>
    <col min="16137" max="16137" width="10.5703125" style="2" customWidth="1"/>
    <col min="16138" max="16138" width="10" style="2" customWidth="1"/>
    <col min="16139" max="16384" width="9.140625" style="2"/>
  </cols>
  <sheetData>
    <row r="1" spans="1:9" ht="14.25" x14ac:dyDescent="0.2">
      <c r="C1" s="1" t="s">
        <v>53</v>
      </c>
      <c r="E1" s="1" t="s">
        <v>54</v>
      </c>
    </row>
    <row r="2" spans="1:9" ht="14.25" x14ac:dyDescent="0.2">
      <c r="F2" s="1"/>
    </row>
    <row r="3" spans="1:9" ht="14.25" x14ac:dyDescent="0.2">
      <c r="A3" s="1" t="s">
        <v>0</v>
      </c>
      <c r="F3" s="1" t="s">
        <v>1</v>
      </c>
    </row>
    <row r="4" spans="1:9" ht="14.25" x14ac:dyDescent="0.2">
      <c r="A4" s="1" t="s">
        <v>2</v>
      </c>
      <c r="F4" s="1"/>
    </row>
    <row r="5" spans="1:9" ht="14.25" x14ac:dyDescent="0.2">
      <c r="A5" s="1" t="s">
        <v>55</v>
      </c>
      <c r="F5" s="1"/>
    </row>
    <row r="6" spans="1:9" ht="14.25" x14ac:dyDescent="0.2">
      <c r="A6" s="1"/>
      <c r="F6" s="1"/>
    </row>
    <row r="7" spans="1:9" ht="14.25" x14ac:dyDescent="0.2">
      <c r="A7" s="3" t="s">
        <v>4</v>
      </c>
      <c r="F7" s="3" t="s">
        <v>56</v>
      </c>
    </row>
    <row r="8" spans="1:9" ht="14.25" x14ac:dyDescent="0.2">
      <c r="A8" s="3" t="s">
        <v>5</v>
      </c>
      <c r="F8" s="3" t="s">
        <v>5</v>
      </c>
    </row>
    <row r="9" spans="1:9" ht="15" x14ac:dyDescent="0.25">
      <c r="A9" s="3"/>
      <c r="I9" s="43"/>
    </row>
    <row r="10" spans="1:9" ht="15" x14ac:dyDescent="0.25">
      <c r="A10" s="131" t="s">
        <v>57</v>
      </c>
      <c r="B10" s="131"/>
      <c r="C10" s="131"/>
      <c r="D10" s="131"/>
      <c r="E10" s="131"/>
      <c r="F10" s="131"/>
      <c r="G10" s="131"/>
      <c r="H10" s="131"/>
      <c r="I10" s="43"/>
    </row>
    <row r="11" spans="1:9" ht="15" x14ac:dyDescent="0.25">
      <c r="A11" s="131" t="s">
        <v>58</v>
      </c>
      <c r="B11" s="131"/>
      <c r="C11" s="131"/>
      <c r="D11" s="131"/>
      <c r="E11" s="131"/>
      <c r="F11" s="131"/>
      <c r="G11" s="131"/>
      <c r="H11" s="131"/>
      <c r="I11" s="44"/>
    </row>
    <row r="12" spans="1:9" ht="60.6" customHeight="1" x14ac:dyDescent="0.2">
      <c r="A12" s="132" t="s">
        <v>7</v>
      </c>
      <c r="B12" s="132"/>
      <c r="C12" s="132"/>
      <c r="D12" s="132"/>
      <c r="E12" s="132"/>
      <c r="F12" s="132"/>
      <c r="G12" s="132"/>
      <c r="H12" s="132"/>
    </row>
    <row r="13" spans="1:9" ht="14.25" x14ac:dyDescent="0.2">
      <c r="A13" s="45"/>
      <c r="D13" s="46"/>
      <c r="E13" s="47" t="s">
        <v>59</v>
      </c>
    </row>
    <row r="14" spans="1:9" ht="38.25" x14ac:dyDescent="0.2">
      <c r="A14" s="48" t="s">
        <v>60</v>
      </c>
      <c r="B14" s="133" t="s">
        <v>61</v>
      </c>
      <c r="C14" s="134"/>
      <c r="D14" s="135" t="s">
        <v>62</v>
      </c>
      <c r="E14" s="136"/>
      <c r="F14" s="135" t="s">
        <v>63</v>
      </c>
      <c r="G14" s="136"/>
      <c r="H14" s="48" t="s">
        <v>64</v>
      </c>
    </row>
    <row r="15" spans="1:9" x14ac:dyDescent="0.2">
      <c r="A15" s="49">
        <v>1</v>
      </c>
      <c r="B15" s="137">
        <v>2</v>
      </c>
      <c r="C15" s="138"/>
      <c r="D15" s="137">
        <v>3</v>
      </c>
      <c r="E15" s="138"/>
      <c r="F15" s="137">
        <v>4</v>
      </c>
      <c r="G15" s="138"/>
      <c r="H15" s="49">
        <v>5</v>
      </c>
    </row>
    <row r="16" spans="1:9" ht="31.15" customHeight="1" x14ac:dyDescent="0.2">
      <c r="A16" s="139">
        <v>1</v>
      </c>
      <c r="B16" s="142" t="s">
        <v>65</v>
      </c>
      <c r="C16" s="143"/>
      <c r="D16" s="148" t="s">
        <v>66</v>
      </c>
      <c r="E16" s="149"/>
      <c r="F16" s="133" t="s">
        <v>67</v>
      </c>
      <c r="G16" s="134"/>
      <c r="H16" s="154">
        <f>E17*E18*E19*E20*E21*E22</f>
        <v>353.03730000000002</v>
      </c>
    </row>
    <row r="17" spans="1:8" x14ac:dyDescent="0.2">
      <c r="A17" s="140"/>
      <c r="B17" s="144"/>
      <c r="C17" s="145"/>
      <c r="D17" s="50" t="s">
        <v>68</v>
      </c>
      <c r="E17" s="51">
        <v>0.2</v>
      </c>
      <c r="F17" s="150"/>
      <c r="G17" s="151"/>
      <c r="H17" s="155"/>
    </row>
    <row r="18" spans="1:8" ht="24" x14ac:dyDescent="0.2">
      <c r="A18" s="140"/>
      <c r="B18" s="144"/>
      <c r="C18" s="145"/>
      <c r="D18" s="52" t="s">
        <v>69</v>
      </c>
      <c r="E18" s="51">
        <v>2233</v>
      </c>
      <c r="F18" s="150"/>
      <c r="G18" s="151"/>
      <c r="H18" s="155"/>
    </row>
    <row r="19" spans="1:8" x14ac:dyDescent="0.2">
      <c r="A19" s="140"/>
      <c r="B19" s="144"/>
      <c r="C19" s="145"/>
      <c r="D19" s="50" t="s">
        <v>70</v>
      </c>
      <c r="E19" s="53">
        <v>0.5</v>
      </c>
      <c r="F19" s="150"/>
      <c r="G19" s="151"/>
      <c r="H19" s="155"/>
    </row>
    <row r="20" spans="1:8" x14ac:dyDescent="0.2">
      <c r="A20" s="140"/>
      <c r="B20" s="144"/>
      <c r="C20" s="145"/>
      <c r="D20" s="50" t="s">
        <v>71</v>
      </c>
      <c r="E20" s="51">
        <v>1.55</v>
      </c>
      <c r="F20" s="150"/>
      <c r="G20" s="151"/>
      <c r="H20" s="155"/>
    </row>
    <row r="21" spans="1:8" ht="25.5" x14ac:dyDescent="0.2">
      <c r="A21" s="140"/>
      <c r="B21" s="144"/>
      <c r="C21" s="145"/>
      <c r="D21" s="50" t="s">
        <v>72</v>
      </c>
      <c r="E21" s="51">
        <v>1.2</v>
      </c>
      <c r="F21" s="150"/>
      <c r="G21" s="151"/>
      <c r="H21" s="155"/>
    </row>
    <row r="22" spans="1:8" ht="25.5" x14ac:dyDescent="0.2">
      <c r="A22" s="141"/>
      <c r="B22" s="146"/>
      <c r="C22" s="147"/>
      <c r="D22" s="54" t="s">
        <v>73</v>
      </c>
      <c r="E22" s="55">
        <v>0.85</v>
      </c>
      <c r="F22" s="152"/>
      <c r="G22" s="153"/>
      <c r="H22" s="156"/>
    </row>
    <row r="23" spans="1:8" ht="30.6" customHeight="1" x14ac:dyDescent="0.2">
      <c r="A23" s="139">
        <v>2</v>
      </c>
      <c r="B23" s="142" t="s">
        <v>74</v>
      </c>
      <c r="C23" s="143"/>
      <c r="D23" s="148" t="s">
        <v>66</v>
      </c>
      <c r="E23" s="149"/>
      <c r="F23" s="133" t="s">
        <v>75</v>
      </c>
      <c r="G23" s="134"/>
      <c r="H23" s="154">
        <f>E24*E25*E26*E27*E28*E29*E30</f>
        <v>173.40873000000002</v>
      </c>
    </row>
    <row r="24" spans="1:8" x14ac:dyDescent="0.2">
      <c r="A24" s="140"/>
      <c r="B24" s="144"/>
      <c r="C24" s="145"/>
      <c r="D24" s="50" t="s">
        <v>68</v>
      </c>
      <c r="E24" s="51">
        <v>0.2</v>
      </c>
      <c r="F24" s="150"/>
      <c r="G24" s="151"/>
      <c r="H24" s="155"/>
    </row>
    <row r="25" spans="1:8" ht="24" x14ac:dyDescent="0.2">
      <c r="A25" s="140"/>
      <c r="B25" s="144"/>
      <c r="C25" s="145"/>
      <c r="D25" s="52" t="s">
        <v>69</v>
      </c>
      <c r="E25" s="51">
        <v>737</v>
      </c>
      <c r="F25" s="150"/>
      <c r="G25" s="151"/>
      <c r="H25" s="155"/>
    </row>
    <row r="26" spans="1:8" x14ac:dyDescent="0.2">
      <c r="A26" s="140"/>
      <c r="B26" s="144"/>
      <c r="C26" s="145"/>
      <c r="D26" s="50" t="s">
        <v>70</v>
      </c>
      <c r="E26" s="53">
        <v>0.5</v>
      </c>
      <c r="F26" s="150"/>
      <c r="G26" s="151"/>
      <c r="H26" s="155"/>
    </row>
    <row r="27" spans="1:8" ht="15.75" customHeight="1" x14ac:dyDescent="0.2">
      <c r="A27" s="140"/>
      <c r="B27" s="144"/>
      <c r="C27" s="145"/>
      <c r="D27" s="50" t="s">
        <v>76</v>
      </c>
      <c r="E27" s="53">
        <v>1.55</v>
      </c>
      <c r="F27" s="150"/>
      <c r="G27" s="151"/>
      <c r="H27" s="155"/>
    </row>
    <row r="28" spans="1:8" x14ac:dyDescent="0.2">
      <c r="A28" s="140"/>
      <c r="B28" s="144"/>
      <c r="C28" s="145"/>
      <c r="D28" s="50" t="s">
        <v>77</v>
      </c>
      <c r="E28" s="53">
        <v>1.1499999999999999</v>
      </c>
      <c r="F28" s="150"/>
      <c r="G28" s="151"/>
      <c r="H28" s="155"/>
    </row>
    <row r="29" spans="1:8" ht="29.25" customHeight="1" x14ac:dyDescent="0.2">
      <c r="A29" s="140"/>
      <c r="B29" s="144"/>
      <c r="C29" s="145"/>
      <c r="D29" s="50" t="s">
        <v>78</v>
      </c>
      <c r="E29" s="51">
        <v>1.1000000000000001</v>
      </c>
      <c r="F29" s="150"/>
      <c r="G29" s="151"/>
      <c r="H29" s="155"/>
    </row>
    <row r="30" spans="1:8" ht="31.9" customHeight="1" x14ac:dyDescent="0.2">
      <c r="A30" s="141"/>
      <c r="B30" s="146"/>
      <c r="C30" s="147"/>
      <c r="D30" s="54" t="s">
        <v>79</v>
      </c>
      <c r="E30" s="55">
        <v>1.2</v>
      </c>
      <c r="F30" s="152"/>
      <c r="G30" s="153"/>
      <c r="H30" s="156"/>
    </row>
    <row r="31" spans="1:8" ht="27" customHeight="1" x14ac:dyDescent="0.2">
      <c r="A31" s="139">
        <v>3</v>
      </c>
      <c r="B31" s="142" t="s">
        <v>80</v>
      </c>
      <c r="C31" s="143"/>
      <c r="D31" s="148" t="s">
        <v>66</v>
      </c>
      <c r="E31" s="149"/>
      <c r="F31" s="133" t="s">
        <v>81</v>
      </c>
      <c r="G31" s="134"/>
      <c r="H31" s="154">
        <f>E32*E33*E34*E35*E36</f>
        <v>519.20040000000006</v>
      </c>
    </row>
    <row r="32" spans="1:8" x14ac:dyDescent="0.2">
      <c r="A32" s="140"/>
      <c r="B32" s="144"/>
      <c r="C32" s="145"/>
      <c r="D32" s="50" t="s">
        <v>68</v>
      </c>
      <c r="E32" s="51">
        <v>0.1</v>
      </c>
      <c r="F32" s="150"/>
      <c r="G32" s="151"/>
      <c r="H32" s="155"/>
    </row>
    <row r="33" spans="1:8" ht="24" x14ac:dyDescent="0.2">
      <c r="A33" s="140"/>
      <c r="B33" s="144"/>
      <c r="C33" s="145"/>
      <c r="D33" s="52" t="s">
        <v>69</v>
      </c>
      <c r="E33" s="51">
        <v>3284</v>
      </c>
      <c r="F33" s="150"/>
      <c r="G33" s="151"/>
      <c r="H33" s="155"/>
    </row>
    <row r="34" spans="1:8" x14ac:dyDescent="0.2">
      <c r="A34" s="140"/>
      <c r="B34" s="144"/>
      <c r="C34" s="145"/>
      <c r="D34" s="50" t="s">
        <v>82</v>
      </c>
      <c r="E34" s="51">
        <v>1.55</v>
      </c>
      <c r="F34" s="150"/>
      <c r="G34" s="151"/>
      <c r="H34" s="155"/>
    </row>
    <row r="35" spans="1:8" ht="25.5" x14ac:dyDescent="0.2">
      <c r="A35" s="140"/>
      <c r="B35" s="144"/>
      <c r="C35" s="145"/>
      <c r="D35" s="50" t="s">
        <v>83</v>
      </c>
      <c r="E35" s="51">
        <v>1.2</v>
      </c>
      <c r="F35" s="150"/>
      <c r="G35" s="151"/>
      <c r="H35" s="155"/>
    </row>
    <row r="36" spans="1:8" ht="29.45" customHeight="1" x14ac:dyDescent="0.2">
      <c r="A36" s="141"/>
      <c r="B36" s="146"/>
      <c r="C36" s="147"/>
      <c r="D36" s="56" t="s">
        <v>84</v>
      </c>
      <c r="E36" s="57">
        <v>0.85</v>
      </c>
      <c r="F36" s="152"/>
      <c r="G36" s="153"/>
      <c r="H36" s="156"/>
    </row>
    <row r="37" spans="1:8" ht="40.9" customHeight="1" x14ac:dyDescent="0.2">
      <c r="A37" s="139">
        <v>4</v>
      </c>
      <c r="B37" s="142" t="s">
        <v>74</v>
      </c>
      <c r="C37" s="143"/>
      <c r="D37" s="157" t="s">
        <v>66</v>
      </c>
      <c r="E37" s="158"/>
      <c r="F37" s="133" t="s">
        <v>85</v>
      </c>
      <c r="G37" s="134"/>
      <c r="H37" s="159">
        <f>E38*E39*E40*E41*E42*E43</f>
        <v>251.05443000000002</v>
      </c>
    </row>
    <row r="38" spans="1:8" x14ac:dyDescent="0.2">
      <c r="A38" s="140"/>
      <c r="B38" s="144"/>
      <c r="C38" s="145"/>
      <c r="D38" s="50" t="s">
        <v>68</v>
      </c>
      <c r="E38" s="51">
        <v>0.1</v>
      </c>
      <c r="F38" s="150"/>
      <c r="G38" s="151"/>
      <c r="H38" s="160"/>
    </row>
    <row r="39" spans="1:8" ht="24" x14ac:dyDescent="0.2">
      <c r="A39" s="140"/>
      <c r="B39" s="144"/>
      <c r="C39" s="145"/>
      <c r="D39" s="52" t="s">
        <v>69</v>
      </c>
      <c r="E39" s="51">
        <v>1067</v>
      </c>
      <c r="F39" s="150"/>
      <c r="G39" s="151"/>
      <c r="H39" s="160"/>
    </row>
    <row r="40" spans="1:8" ht="15.75" customHeight="1" x14ac:dyDescent="0.2">
      <c r="A40" s="140"/>
      <c r="B40" s="144"/>
      <c r="C40" s="145"/>
      <c r="D40" s="50" t="s">
        <v>86</v>
      </c>
      <c r="E40" s="53">
        <v>1.55</v>
      </c>
      <c r="F40" s="150"/>
      <c r="G40" s="151"/>
      <c r="H40" s="160"/>
    </row>
    <row r="41" spans="1:8" x14ac:dyDescent="0.2">
      <c r="A41" s="140"/>
      <c r="B41" s="144"/>
      <c r="C41" s="145"/>
      <c r="D41" s="50" t="s">
        <v>87</v>
      </c>
      <c r="E41" s="53">
        <v>1.1499999999999999</v>
      </c>
      <c r="F41" s="150"/>
      <c r="G41" s="151"/>
      <c r="H41" s="160"/>
    </row>
    <row r="42" spans="1:8" ht="25.5" x14ac:dyDescent="0.2">
      <c r="A42" s="140"/>
      <c r="B42" s="144"/>
      <c r="C42" s="145"/>
      <c r="D42" s="50" t="s">
        <v>88</v>
      </c>
      <c r="E42" s="51">
        <v>1.1000000000000001</v>
      </c>
      <c r="F42" s="150"/>
      <c r="G42" s="151"/>
      <c r="H42" s="160"/>
    </row>
    <row r="43" spans="1:8" ht="24" x14ac:dyDescent="0.2">
      <c r="A43" s="141"/>
      <c r="B43" s="146"/>
      <c r="C43" s="147"/>
      <c r="D43" s="58" t="s">
        <v>89</v>
      </c>
      <c r="E43" s="55">
        <v>1.2</v>
      </c>
      <c r="F43" s="152"/>
      <c r="G43" s="153"/>
      <c r="H43" s="161"/>
    </row>
    <row r="44" spans="1:8" ht="33" customHeight="1" x14ac:dyDescent="0.2">
      <c r="A44" s="139">
        <v>5</v>
      </c>
      <c r="B44" s="142" t="s">
        <v>90</v>
      </c>
      <c r="C44" s="143"/>
      <c r="D44" s="157" t="s">
        <v>91</v>
      </c>
      <c r="E44" s="158"/>
      <c r="F44" s="133" t="s">
        <v>92</v>
      </c>
      <c r="G44" s="134"/>
      <c r="H44" s="154">
        <f>E45*E46*E47</f>
        <v>67.199999999999989</v>
      </c>
    </row>
    <row r="45" spans="1:8" x14ac:dyDescent="0.2">
      <c r="A45" s="140"/>
      <c r="B45" s="144"/>
      <c r="C45" s="145"/>
      <c r="D45" s="50" t="s">
        <v>68</v>
      </c>
      <c r="E45" s="51">
        <v>0.3</v>
      </c>
      <c r="F45" s="150"/>
      <c r="G45" s="151"/>
      <c r="H45" s="155"/>
    </row>
    <row r="46" spans="1:8" ht="43.15" customHeight="1" x14ac:dyDescent="0.2">
      <c r="A46" s="140"/>
      <c r="B46" s="144"/>
      <c r="C46" s="145"/>
      <c r="D46" s="52" t="s">
        <v>93</v>
      </c>
      <c r="E46" s="51">
        <v>320</v>
      </c>
      <c r="F46" s="150"/>
      <c r="G46" s="151"/>
      <c r="H46" s="155"/>
    </row>
    <row r="47" spans="1:8" ht="34.15" customHeight="1" x14ac:dyDescent="0.2">
      <c r="A47" s="141"/>
      <c r="B47" s="146"/>
      <c r="C47" s="147"/>
      <c r="D47" s="54" t="s">
        <v>94</v>
      </c>
      <c r="E47" s="59">
        <v>0.7</v>
      </c>
      <c r="F47" s="152"/>
      <c r="G47" s="153"/>
      <c r="H47" s="156"/>
    </row>
    <row r="48" spans="1:8" ht="38.450000000000003" customHeight="1" x14ac:dyDescent="0.2">
      <c r="A48" s="139">
        <v>6</v>
      </c>
      <c r="B48" s="142" t="s">
        <v>95</v>
      </c>
      <c r="C48" s="143"/>
      <c r="D48" s="157" t="s">
        <v>96</v>
      </c>
      <c r="E48" s="158"/>
      <c r="F48" s="133" t="s">
        <v>97</v>
      </c>
      <c r="G48" s="134"/>
      <c r="H48" s="154">
        <f>E49*9</f>
        <v>4320</v>
      </c>
    </row>
    <row r="49" spans="1:256" ht="30" customHeight="1" x14ac:dyDescent="0.2">
      <c r="A49" s="141"/>
      <c r="B49" s="146"/>
      <c r="C49" s="147"/>
      <c r="D49" s="60" t="s">
        <v>98</v>
      </c>
      <c r="E49" s="55">
        <v>480</v>
      </c>
      <c r="F49" s="152"/>
      <c r="G49" s="153"/>
      <c r="H49" s="156"/>
    </row>
    <row r="50" spans="1:256" ht="28.5" customHeight="1" x14ac:dyDescent="0.2">
      <c r="A50" s="139">
        <v>7</v>
      </c>
      <c r="B50" s="142" t="s">
        <v>99</v>
      </c>
      <c r="C50" s="143"/>
      <c r="D50" s="157" t="s">
        <v>100</v>
      </c>
      <c r="E50" s="158"/>
      <c r="F50" s="133" t="s">
        <v>101</v>
      </c>
      <c r="G50" s="134"/>
      <c r="H50" s="154">
        <f>0.0875*(H16+H31)</f>
        <v>76.320798750000009</v>
      </c>
    </row>
    <row r="51" spans="1:256" ht="29.45" customHeight="1" x14ac:dyDescent="0.2">
      <c r="A51" s="141"/>
      <c r="B51" s="146"/>
      <c r="C51" s="147"/>
      <c r="D51" s="60" t="s">
        <v>102</v>
      </c>
      <c r="E51" s="55"/>
      <c r="F51" s="152"/>
      <c r="G51" s="153"/>
      <c r="H51" s="156"/>
    </row>
    <row r="52" spans="1:256" ht="31.9" customHeight="1" x14ac:dyDescent="0.2">
      <c r="A52" s="139">
        <v>8</v>
      </c>
      <c r="B52" s="142" t="s">
        <v>103</v>
      </c>
      <c r="C52" s="143"/>
      <c r="D52" s="157" t="s">
        <v>100</v>
      </c>
      <c r="E52" s="158"/>
      <c r="F52" s="133" t="s">
        <v>104</v>
      </c>
      <c r="G52" s="134"/>
      <c r="H52" s="159">
        <f>0.06*(H16+H31+H50)*2.5</f>
        <v>142.28377481250001</v>
      </c>
    </row>
    <row r="53" spans="1:256" ht="36" x14ac:dyDescent="0.2">
      <c r="A53" s="141"/>
      <c r="B53" s="146"/>
      <c r="C53" s="147"/>
      <c r="D53" s="61" t="s">
        <v>105</v>
      </c>
      <c r="E53" s="62" t="s">
        <v>106</v>
      </c>
      <c r="F53" s="152"/>
      <c r="G53" s="153"/>
      <c r="H53" s="161"/>
    </row>
    <row r="54" spans="1:256" ht="14.25" x14ac:dyDescent="0.2">
      <c r="A54" s="48">
        <v>9</v>
      </c>
      <c r="B54" s="162" t="s">
        <v>107</v>
      </c>
      <c r="C54" s="163"/>
      <c r="D54" s="164"/>
      <c r="E54" s="165"/>
      <c r="F54" s="135" t="s">
        <v>108</v>
      </c>
      <c r="G54" s="136"/>
      <c r="H54" s="63">
        <f>SUM(H16:H53)</f>
        <v>5902.5054335625009</v>
      </c>
      <c r="J54" s="64"/>
      <c r="K54" s="65"/>
    </row>
    <row r="55" spans="1:256" ht="62.45" customHeight="1" x14ac:dyDescent="0.2">
      <c r="A55" s="48">
        <v>10</v>
      </c>
      <c r="B55" s="162" t="s">
        <v>109</v>
      </c>
      <c r="C55" s="163"/>
      <c r="D55" s="164" t="s">
        <v>110</v>
      </c>
      <c r="E55" s="165"/>
      <c r="F55" s="135" t="s">
        <v>111</v>
      </c>
      <c r="G55" s="136"/>
      <c r="H55" s="63">
        <f>4.6*H54</f>
        <v>27151.524994387502</v>
      </c>
    </row>
    <row r="56" spans="1:256" ht="45" customHeight="1" x14ac:dyDescent="0.2">
      <c r="A56" s="48">
        <v>11</v>
      </c>
      <c r="B56" s="162" t="s">
        <v>112</v>
      </c>
      <c r="C56" s="163"/>
      <c r="D56" s="164" t="s">
        <v>113</v>
      </c>
      <c r="E56" s="165"/>
      <c r="F56" s="166" t="s">
        <v>114</v>
      </c>
      <c r="G56" s="167"/>
      <c r="H56" s="63">
        <f>2*2400</f>
        <v>4800</v>
      </c>
    </row>
    <row r="57" spans="1:256" x14ac:dyDescent="0.2">
      <c r="A57" s="48">
        <v>12</v>
      </c>
      <c r="B57" s="168" t="s">
        <v>115</v>
      </c>
      <c r="C57" s="163"/>
      <c r="D57" s="164"/>
      <c r="E57" s="165"/>
      <c r="F57" s="135" t="s">
        <v>116</v>
      </c>
      <c r="G57" s="136"/>
      <c r="H57" s="66">
        <f>H55+H56</f>
        <v>31951.524994387502</v>
      </c>
    </row>
    <row r="58" spans="1:256" s="67" customFormat="1" x14ac:dyDescent="0.2">
      <c r="A58" s="2"/>
      <c r="B58" s="2"/>
      <c r="C58" s="2"/>
      <c r="D58" s="2"/>
      <c r="E58" s="2"/>
      <c r="F58" s="2"/>
      <c r="G58" s="2"/>
      <c r="H58" s="2"/>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c r="AL58" s="2"/>
      <c r="AM58" s="2"/>
      <c r="AN58" s="2"/>
      <c r="AO58" s="2"/>
      <c r="AP58" s="2"/>
      <c r="AQ58" s="2"/>
      <c r="AR58" s="2"/>
      <c r="AS58" s="2"/>
      <c r="AT58" s="2"/>
      <c r="AU58" s="2"/>
      <c r="AV58" s="2"/>
      <c r="AW58" s="2"/>
      <c r="AX58" s="2"/>
      <c r="AY58" s="2"/>
      <c r="AZ58" s="2"/>
      <c r="BA58" s="2"/>
      <c r="BB58" s="2"/>
      <c r="BC58" s="2"/>
      <c r="BD58" s="2"/>
      <c r="BE58" s="2"/>
      <c r="BF58" s="2"/>
      <c r="BG58" s="2"/>
      <c r="BH58" s="2"/>
      <c r="BI58" s="2"/>
      <c r="BJ58" s="2"/>
      <c r="BK58" s="2"/>
      <c r="BL58" s="2"/>
      <c r="BM58" s="2"/>
      <c r="BN58" s="2"/>
      <c r="BO58" s="2"/>
      <c r="BP58" s="2"/>
      <c r="BQ58" s="2"/>
      <c r="BR58" s="2"/>
      <c r="BS58" s="2"/>
      <c r="BT58" s="2"/>
      <c r="BU58" s="2"/>
      <c r="BV58" s="2"/>
      <c r="BW58" s="2"/>
      <c r="BX58" s="2"/>
      <c r="BY58" s="2"/>
      <c r="BZ58" s="2"/>
      <c r="CA58" s="2"/>
      <c r="CB58" s="2"/>
      <c r="CC58" s="2"/>
      <c r="CD58" s="2"/>
      <c r="CE58" s="2"/>
      <c r="CF58" s="2"/>
      <c r="CG58" s="2"/>
      <c r="CH58" s="2"/>
      <c r="CI58" s="2"/>
      <c r="CJ58" s="2"/>
      <c r="CK58" s="2"/>
      <c r="CL58" s="2"/>
      <c r="CM58" s="2"/>
      <c r="CN58" s="2"/>
      <c r="CO58" s="2"/>
      <c r="CP58" s="2"/>
      <c r="CQ58" s="2"/>
      <c r="CR58" s="2"/>
      <c r="CS58" s="2"/>
      <c r="CT58" s="2"/>
      <c r="CU58" s="2"/>
      <c r="CV58" s="2"/>
      <c r="CW58" s="2"/>
      <c r="CX58" s="2"/>
      <c r="CY58" s="2"/>
      <c r="CZ58" s="2"/>
      <c r="DA58" s="2"/>
      <c r="DB58" s="2"/>
      <c r="DC58" s="2"/>
      <c r="DD58" s="2"/>
      <c r="DE58" s="2"/>
      <c r="DF58" s="2"/>
      <c r="DG58" s="2"/>
      <c r="DH58" s="2"/>
      <c r="DI58" s="2"/>
      <c r="DJ58" s="2"/>
      <c r="DK58" s="2"/>
      <c r="DL58" s="2"/>
      <c r="DM58" s="2"/>
      <c r="DN58" s="2"/>
      <c r="DO58" s="2"/>
      <c r="DP58" s="2"/>
      <c r="DQ58" s="2"/>
      <c r="DR58" s="2"/>
      <c r="DS58" s="2"/>
      <c r="DT58" s="2"/>
      <c r="DU58" s="2"/>
      <c r="DV58" s="2"/>
      <c r="DW58" s="2"/>
      <c r="DX58" s="2"/>
      <c r="DY58" s="2"/>
      <c r="DZ58" s="2"/>
      <c r="EA58" s="2"/>
      <c r="EB58" s="2"/>
      <c r="EC58" s="2"/>
      <c r="ED58" s="2"/>
      <c r="EE58" s="2"/>
      <c r="EF58" s="2"/>
      <c r="EG58" s="2"/>
      <c r="EH58" s="2"/>
      <c r="EI58" s="2"/>
      <c r="EJ58" s="2"/>
      <c r="EK58" s="2"/>
      <c r="EL58" s="2"/>
      <c r="EM58" s="2"/>
      <c r="EN58" s="2"/>
      <c r="EO58" s="2"/>
      <c r="EP58" s="2"/>
      <c r="EQ58" s="2"/>
      <c r="ER58" s="2"/>
      <c r="ES58" s="2"/>
      <c r="ET58" s="2"/>
      <c r="EU58" s="2"/>
      <c r="EV58" s="2"/>
      <c r="EW58" s="2"/>
      <c r="EX58" s="2"/>
      <c r="EY58" s="2"/>
      <c r="EZ58" s="2"/>
      <c r="FA58" s="2"/>
      <c r="FB58" s="2"/>
      <c r="FC58" s="2"/>
      <c r="FD58" s="2"/>
      <c r="FE58" s="2"/>
      <c r="FF58" s="2"/>
      <c r="FG58" s="2"/>
      <c r="FH58" s="2"/>
      <c r="FI58" s="2"/>
      <c r="FJ58" s="2"/>
      <c r="FK58" s="2"/>
      <c r="FL58" s="2"/>
      <c r="FM58" s="2"/>
      <c r="FN58" s="2"/>
      <c r="FO58" s="2"/>
      <c r="FP58" s="2"/>
      <c r="FQ58" s="2"/>
      <c r="FR58" s="2"/>
      <c r="FS58" s="2"/>
      <c r="FT58" s="2"/>
      <c r="FU58" s="2"/>
      <c r="FV58" s="2"/>
      <c r="FW58" s="2"/>
      <c r="FX58" s="2"/>
      <c r="FY58" s="2"/>
      <c r="FZ58" s="2"/>
      <c r="GA58" s="2"/>
      <c r="GB58" s="2"/>
      <c r="GC58" s="2"/>
      <c r="GD58" s="2"/>
      <c r="GE58" s="2"/>
      <c r="GF58" s="2"/>
      <c r="GG58" s="2"/>
      <c r="GH58" s="2"/>
      <c r="GI58" s="2"/>
      <c r="GJ58" s="2"/>
      <c r="GK58" s="2"/>
      <c r="GL58" s="2"/>
      <c r="GM58" s="2"/>
      <c r="GN58" s="2"/>
      <c r="GO58" s="2"/>
      <c r="GP58" s="2"/>
      <c r="GQ58" s="2"/>
      <c r="GR58" s="2"/>
      <c r="GS58" s="2"/>
      <c r="GT58" s="2"/>
      <c r="GU58" s="2"/>
      <c r="GV58" s="2"/>
      <c r="GW58" s="2"/>
      <c r="GX58" s="2"/>
      <c r="GY58" s="2"/>
      <c r="GZ58" s="2"/>
      <c r="HA58" s="2"/>
      <c r="HB58" s="2"/>
      <c r="HC58" s="2"/>
      <c r="HD58" s="2"/>
      <c r="HE58" s="2"/>
      <c r="HF58" s="2"/>
      <c r="HG58" s="2"/>
      <c r="HH58" s="2"/>
      <c r="HI58" s="2"/>
      <c r="HJ58" s="2"/>
      <c r="HK58" s="2"/>
      <c r="HL58" s="2"/>
      <c r="HM58" s="2"/>
      <c r="HN58" s="2"/>
      <c r="HO58" s="2"/>
      <c r="HP58" s="2"/>
      <c r="HQ58" s="2"/>
      <c r="HR58" s="2"/>
      <c r="HS58" s="2"/>
      <c r="HT58" s="2"/>
      <c r="HU58" s="2"/>
      <c r="HV58" s="2"/>
      <c r="HW58" s="2"/>
      <c r="HX58" s="2"/>
      <c r="HY58" s="2"/>
      <c r="HZ58" s="2"/>
      <c r="IA58" s="2"/>
      <c r="IB58" s="2"/>
      <c r="IC58" s="2"/>
      <c r="ID58" s="2"/>
      <c r="IE58" s="2"/>
      <c r="IF58" s="2"/>
      <c r="IG58" s="2"/>
      <c r="IH58" s="2"/>
      <c r="II58" s="2"/>
      <c r="IJ58" s="2"/>
      <c r="IK58" s="2"/>
      <c r="IL58" s="2"/>
      <c r="IM58" s="2"/>
      <c r="IN58" s="2"/>
      <c r="IO58" s="2"/>
      <c r="IP58" s="2"/>
      <c r="IQ58" s="2"/>
      <c r="IR58" s="2"/>
      <c r="IS58" s="2"/>
      <c r="IT58" s="2"/>
      <c r="IU58" s="2"/>
      <c r="IV58" s="2"/>
    </row>
    <row r="60" spans="1:256" x14ac:dyDescent="0.2">
      <c r="I60" s="67"/>
      <c r="J60" s="67"/>
      <c r="K60" s="67"/>
      <c r="L60" s="67"/>
      <c r="M60" s="67"/>
      <c r="N60" s="67"/>
      <c r="O60" s="67"/>
      <c r="P60" s="67"/>
      <c r="Q60" s="67"/>
      <c r="R60" s="67"/>
      <c r="S60" s="67"/>
      <c r="T60" s="67"/>
      <c r="U60" s="67"/>
      <c r="V60" s="67"/>
      <c r="W60" s="67"/>
      <c r="X60" s="67"/>
      <c r="Y60" s="67"/>
      <c r="Z60" s="67"/>
      <c r="AA60" s="67"/>
      <c r="AB60" s="67"/>
      <c r="AC60" s="67"/>
      <c r="AD60" s="67"/>
      <c r="AE60" s="67"/>
      <c r="AF60" s="67"/>
      <c r="AG60" s="67"/>
      <c r="AH60" s="67"/>
      <c r="AI60" s="67"/>
      <c r="AJ60" s="67"/>
      <c r="AK60" s="67"/>
      <c r="AL60" s="67"/>
      <c r="AM60" s="67"/>
      <c r="AN60" s="67"/>
      <c r="AO60" s="67"/>
      <c r="AP60" s="67"/>
      <c r="AQ60" s="67"/>
      <c r="AR60" s="67"/>
      <c r="AS60" s="67"/>
      <c r="AT60" s="67"/>
      <c r="AU60" s="67"/>
      <c r="AV60" s="67"/>
      <c r="AW60" s="67"/>
      <c r="AX60" s="67"/>
      <c r="AY60" s="67"/>
      <c r="AZ60" s="67"/>
      <c r="BA60" s="67"/>
      <c r="BB60" s="67"/>
      <c r="BC60" s="67"/>
      <c r="BD60" s="67"/>
      <c r="BE60" s="67"/>
      <c r="BF60" s="67"/>
      <c r="BG60" s="67"/>
      <c r="BH60" s="67"/>
      <c r="BI60" s="67"/>
      <c r="BJ60" s="67"/>
      <c r="BK60" s="67"/>
      <c r="BL60" s="67"/>
      <c r="BM60" s="67"/>
      <c r="BN60" s="67"/>
      <c r="BO60" s="67"/>
      <c r="BP60" s="67"/>
      <c r="BQ60" s="67"/>
      <c r="BR60" s="67"/>
      <c r="BS60" s="67"/>
      <c r="BT60" s="67"/>
      <c r="BU60" s="67"/>
      <c r="BV60" s="67"/>
      <c r="BW60" s="67"/>
      <c r="BX60" s="67"/>
      <c r="BY60" s="67"/>
      <c r="BZ60" s="67"/>
      <c r="CA60" s="67"/>
      <c r="CB60" s="67"/>
      <c r="CC60" s="67"/>
      <c r="CD60" s="67"/>
      <c r="CE60" s="67"/>
      <c r="CF60" s="67"/>
      <c r="CG60" s="67"/>
      <c r="CH60" s="67"/>
      <c r="CI60" s="67"/>
      <c r="CJ60" s="67"/>
      <c r="CK60" s="67"/>
      <c r="CL60" s="67"/>
      <c r="CM60" s="67"/>
      <c r="CN60" s="67"/>
      <c r="CO60" s="67"/>
      <c r="CP60" s="67"/>
      <c r="CQ60" s="67"/>
      <c r="CR60" s="67"/>
      <c r="CS60" s="67"/>
      <c r="CT60" s="67"/>
      <c r="CU60" s="67"/>
      <c r="CV60" s="67"/>
      <c r="CW60" s="67"/>
      <c r="CX60" s="67"/>
      <c r="CY60" s="67"/>
      <c r="CZ60" s="67"/>
      <c r="DA60" s="67"/>
      <c r="DB60" s="67"/>
      <c r="DC60" s="67"/>
      <c r="DD60" s="67"/>
      <c r="DE60" s="67"/>
      <c r="DF60" s="67"/>
      <c r="DG60" s="67"/>
      <c r="DH60" s="67"/>
      <c r="DI60" s="67"/>
      <c r="DJ60" s="67"/>
      <c r="DK60" s="67"/>
      <c r="DL60" s="67"/>
      <c r="DM60" s="67"/>
      <c r="DN60" s="67"/>
      <c r="DO60" s="67"/>
      <c r="DP60" s="67"/>
      <c r="DQ60" s="67"/>
      <c r="DR60" s="67"/>
      <c r="DS60" s="67"/>
      <c r="DT60" s="67"/>
      <c r="DU60" s="67"/>
      <c r="DV60" s="67"/>
      <c r="DW60" s="67"/>
      <c r="DX60" s="67"/>
      <c r="DY60" s="67"/>
      <c r="DZ60" s="67"/>
      <c r="EA60" s="67"/>
      <c r="EB60" s="67"/>
      <c r="EC60" s="67"/>
      <c r="ED60" s="67"/>
      <c r="EE60" s="67"/>
      <c r="EF60" s="67"/>
      <c r="EG60" s="67"/>
      <c r="EH60" s="67"/>
      <c r="EI60" s="67"/>
      <c r="EJ60" s="67"/>
      <c r="EK60" s="67"/>
      <c r="EL60" s="67"/>
      <c r="EM60" s="67"/>
      <c r="EN60" s="67"/>
      <c r="EO60" s="67"/>
      <c r="EP60" s="67"/>
      <c r="EQ60" s="67"/>
      <c r="ER60" s="67"/>
      <c r="ES60" s="67"/>
      <c r="ET60" s="67"/>
      <c r="EU60" s="67"/>
      <c r="EV60" s="67"/>
      <c r="EW60" s="67"/>
      <c r="EX60" s="67"/>
      <c r="EY60" s="67"/>
      <c r="EZ60" s="67"/>
      <c r="FA60" s="67"/>
      <c r="FB60" s="67"/>
      <c r="FC60" s="67"/>
      <c r="FD60" s="67"/>
      <c r="FE60" s="67"/>
      <c r="FF60" s="67"/>
      <c r="FG60" s="67"/>
      <c r="FH60" s="67"/>
      <c r="FI60" s="67"/>
      <c r="FJ60" s="67"/>
      <c r="FK60" s="67"/>
      <c r="FL60" s="67"/>
      <c r="FM60" s="67"/>
      <c r="FN60" s="67"/>
      <c r="FO60" s="67"/>
      <c r="FP60" s="67"/>
      <c r="FQ60" s="67"/>
      <c r="FR60" s="67"/>
      <c r="FS60" s="67"/>
      <c r="FT60" s="67"/>
      <c r="FU60" s="67"/>
      <c r="FV60" s="67"/>
      <c r="FW60" s="67"/>
      <c r="FX60" s="67"/>
      <c r="FY60" s="67"/>
      <c r="FZ60" s="67"/>
      <c r="GA60" s="67"/>
      <c r="GB60" s="67"/>
      <c r="GC60" s="67"/>
      <c r="GD60" s="67"/>
      <c r="GE60" s="67"/>
      <c r="GF60" s="67"/>
      <c r="GG60" s="67"/>
      <c r="GH60" s="67"/>
      <c r="GI60" s="67"/>
      <c r="GJ60" s="67"/>
      <c r="GK60" s="67"/>
      <c r="GL60" s="67"/>
      <c r="GM60" s="67"/>
      <c r="GN60" s="67"/>
      <c r="GO60" s="67"/>
      <c r="GP60" s="67"/>
      <c r="GQ60" s="67"/>
      <c r="GR60" s="67"/>
      <c r="GS60" s="67"/>
      <c r="GT60" s="67"/>
      <c r="GU60" s="67"/>
      <c r="GV60" s="67"/>
      <c r="GW60" s="67"/>
      <c r="GX60" s="67"/>
      <c r="GY60" s="67"/>
      <c r="GZ60" s="67"/>
      <c r="HA60" s="67"/>
      <c r="HB60" s="67"/>
      <c r="HC60" s="67"/>
      <c r="HD60" s="67"/>
      <c r="HE60" s="67"/>
      <c r="HF60" s="67"/>
      <c r="HG60" s="67"/>
      <c r="HH60" s="67"/>
      <c r="HI60" s="67"/>
      <c r="HJ60" s="67"/>
      <c r="HK60" s="67"/>
      <c r="HL60" s="67"/>
      <c r="HM60" s="67"/>
      <c r="HN60" s="67"/>
      <c r="HO60" s="67"/>
      <c r="HP60" s="67"/>
      <c r="HQ60" s="67"/>
      <c r="HR60" s="67"/>
      <c r="HS60" s="67"/>
      <c r="HT60" s="67"/>
      <c r="HU60" s="67"/>
      <c r="HV60" s="67"/>
      <c r="HW60" s="67"/>
      <c r="HX60" s="67"/>
      <c r="HY60" s="67"/>
      <c r="HZ60" s="67"/>
      <c r="IA60" s="67"/>
      <c r="IB60" s="67"/>
      <c r="IC60" s="67"/>
      <c r="ID60" s="67"/>
      <c r="IE60" s="67"/>
      <c r="IF60" s="67"/>
      <c r="IG60" s="67"/>
      <c r="IH60" s="67"/>
      <c r="II60" s="67"/>
      <c r="IJ60" s="67"/>
      <c r="IK60" s="67"/>
      <c r="IL60" s="67"/>
      <c r="IM60" s="67"/>
      <c r="IN60" s="67"/>
      <c r="IO60" s="67"/>
      <c r="IP60" s="67"/>
      <c r="IQ60" s="67"/>
      <c r="IR60" s="67"/>
      <c r="IS60" s="67"/>
      <c r="IT60" s="67"/>
      <c r="IU60" s="67"/>
      <c r="IV60" s="67"/>
    </row>
    <row r="61" spans="1:256" s="67" customFormat="1" x14ac:dyDescent="0.2">
      <c r="B61" s="68" t="s">
        <v>51</v>
      </c>
      <c r="C61" s="68"/>
      <c r="D61" s="69" t="s">
        <v>117</v>
      </c>
      <c r="F61" s="68" t="s">
        <v>52</v>
      </c>
      <c r="H61" s="70"/>
    </row>
  </sheetData>
  <mergeCells count="61">
    <mergeCell ref="B56:C56"/>
    <mergeCell ref="D56:E56"/>
    <mergeCell ref="F56:G56"/>
    <mergeCell ref="B57:C57"/>
    <mergeCell ref="D57:E57"/>
    <mergeCell ref="F57:G57"/>
    <mergeCell ref="B54:C54"/>
    <mergeCell ref="D54:E54"/>
    <mergeCell ref="F54:G54"/>
    <mergeCell ref="B55:C55"/>
    <mergeCell ref="D55:E55"/>
    <mergeCell ref="F55:G55"/>
    <mergeCell ref="A50:A51"/>
    <mergeCell ref="B50:C51"/>
    <mergeCell ref="D50:E50"/>
    <mergeCell ref="F50:G51"/>
    <mergeCell ref="H50:H51"/>
    <mergeCell ref="A52:A53"/>
    <mergeCell ref="B52:C53"/>
    <mergeCell ref="D52:E52"/>
    <mergeCell ref="F52:G53"/>
    <mergeCell ref="H52:H53"/>
    <mergeCell ref="A44:A47"/>
    <mergeCell ref="B44:C47"/>
    <mergeCell ref="D44:E44"/>
    <mergeCell ref="F44:G47"/>
    <mergeCell ref="H44:H47"/>
    <mergeCell ref="A48:A49"/>
    <mergeCell ref="B48:C49"/>
    <mergeCell ref="D48:E48"/>
    <mergeCell ref="F48:G49"/>
    <mergeCell ref="H48:H49"/>
    <mergeCell ref="A31:A36"/>
    <mergeCell ref="B31:C36"/>
    <mergeCell ref="D31:E31"/>
    <mergeCell ref="F31:G36"/>
    <mergeCell ref="H31:H36"/>
    <mergeCell ref="A37:A43"/>
    <mergeCell ref="B37:C43"/>
    <mergeCell ref="D37:E37"/>
    <mergeCell ref="F37:G43"/>
    <mergeCell ref="H37:H43"/>
    <mergeCell ref="H16:H22"/>
    <mergeCell ref="A23:A30"/>
    <mergeCell ref="B23:C30"/>
    <mergeCell ref="D23:E23"/>
    <mergeCell ref="F23:G30"/>
    <mergeCell ref="H23:H30"/>
    <mergeCell ref="B15:C15"/>
    <mergeCell ref="D15:E15"/>
    <mergeCell ref="F15:G15"/>
    <mergeCell ref="A16:A22"/>
    <mergeCell ref="B16:C22"/>
    <mergeCell ref="D16:E16"/>
    <mergeCell ref="F16:G22"/>
    <mergeCell ref="A10:H10"/>
    <mergeCell ref="A11:H11"/>
    <mergeCell ref="A12:H12"/>
    <mergeCell ref="B14:C14"/>
    <mergeCell ref="D14:E14"/>
    <mergeCell ref="F14:G14"/>
  </mergeCells>
  <pageMargins left="0.31496062992125984" right="0.19685039370078741" top="0.35433070866141736" bottom="0.35433070866141736" header="0.31496062992125984" footer="0.31496062992125984"/>
  <pageSetup paperSize="9" scale="96" orientation="portrait" r:id="rId1"/>
  <headerFooter>
    <oddFooter>&amp;RСтраница &amp;P</oddFooter>
  </headerFooter>
  <rowBreaks count="1" manualBreakCount="1">
    <brk id="43" max="7" man="1"/>
  </rowBreaks>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F5" sqref="F5"/>
    </sheetView>
  </sheetViews>
  <sheetFormatPr defaultRowHeight="15" x14ac:dyDescent="0.25"/>
  <sheetData/>
  <pageMargins left="0.7" right="0.7" top="0.75" bottom="0.75" header="0.3" footer="0.3"/>
  <pageSetup paperSize="9" orientation="portrait" horizontalDpi="180" verticalDpi="18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5</vt:i4>
      </vt:variant>
      <vt:variant>
        <vt:lpstr>Именованные диапазоны</vt:lpstr>
      </vt:variant>
      <vt:variant>
        <vt:i4>3</vt:i4>
      </vt:variant>
    </vt:vector>
  </HeadingPairs>
  <TitlesOfParts>
    <vt:vector size="8" baseType="lpstr">
      <vt:lpstr>КЛ ТП-142</vt:lpstr>
      <vt:lpstr>геодКЛ ТП-142 0,3га</vt:lpstr>
      <vt:lpstr>Лист1</vt:lpstr>
      <vt:lpstr>Лист2</vt:lpstr>
      <vt:lpstr>Лист3</vt:lpstr>
      <vt:lpstr>'КЛ ТП-142'!Заголовки_для_печати</vt:lpstr>
      <vt:lpstr>'геодКЛ ТП-142 0,3га'!Область_печати</vt:lpstr>
      <vt:lpstr>'КЛ ТП-142'!Область_печати</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2021-04-05T12:03:14Z</dcterms:modified>
</cp:coreProperties>
</file>