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Директорат\СТЭК-ЭНЕРГО\Договора на внедрение\Доп соглашения\"/>
    </mc:Choice>
  </mc:AlternateContent>
  <bookViews>
    <workbookView xWindow="-120" yWindow="-120" windowWidth="29040" windowHeight="15840"/>
  </bookViews>
  <sheets>
    <sheet name="План-график" sheetId="1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1" l="1"/>
  <c r="I36" i="11"/>
  <c r="I34" i="11"/>
  <c r="I33" i="11"/>
  <c r="I38" i="11"/>
  <c r="I39" i="11"/>
  <c r="I35" i="11"/>
  <c r="I32" i="11"/>
  <c r="I24" i="11"/>
  <c r="I22" i="11"/>
  <c r="I30" i="11"/>
  <c r="I29" i="11" s="1"/>
  <c r="I28" i="11"/>
  <c r="I21" i="11"/>
  <c r="I20" i="11" s="1"/>
  <c r="I19" i="11"/>
  <c r="I18" i="11"/>
  <c r="I17" i="11"/>
  <c r="I16" i="11"/>
  <c r="I15" i="11"/>
  <c r="I14" i="11"/>
  <c r="I13" i="11"/>
  <c r="I12" i="11"/>
  <c r="I11" i="11" s="1"/>
  <c r="I25" i="11"/>
  <c r="I23" i="11" s="1"/>
  <c r="I10" i="11"/>
  <c r="I9" i="11"/>
  <c r="H42" i="11"/>
  <c r="I41" i="11"/>
  <c r="I31" i="11"/>
  <c r="I43" i="11" l="1"/>
</calcChain>
</file>

<file path=xl/sharedStrings.xml><?xml version="1.0" encoding="utf-8"?>
<sst xmlns="http://schemas.openxmlformats.org/spreadsheetml/2006/main" count="110" uniqueCount="89">
  <si>
    <t xml:space="preserve">Ед. изм. </t>
  </si>
  <si>
    <t>час</t>
  </si>
  <si>
    <t>Наименование программ/работ</t>
  </si>
  <si>
    <t xml:space="preserve">Запуск в опытную эксплуатацию </t>
  </si>
  <si>
    <t>Расчетная стоимость работ по внедрению:</t>
  </si>
  <si>
    <t>%</t>
  </si>
  <si>
    <t>Стоимость, руб. с НДС</t>
  </si>
  <si>
    <t>Информационно-техническая поддержка в период опытной эксплуатации</t>
  </si>
  <si>
    <t>Цена за час, руб. с НДС</t>
  </si>
  <si>
    <t xml:space="preserve">Запуск в тестовую эксплуатацию </t>
  </si>
  <si>
    <t>Кол-во чел/штук</t>
  </si>
  <si>
    <t>3.</t>
  </si>
  <si>
    <t>Повторная конвертация данных. Проверка</t>
  </si>
  <si>
    <t>день</t>
  </si>
  <si>
    <t xml:space="preserve">Управление проектом </t>
  </si>
  <si>
    <t>Контроль сроков и объемов выполнения работ, координация рабочих групп, распределение трудовых ресурсов, подготовка результирующих документов</t>
  </si>
  <si>
    <t>1.</t>
  </si>
  <si>
    <t>2.</t>
  </si>
  <si>
    <t>Период выполнения работ</t>
  </si>
  <si>
    <t>рублей с НДС</t>
  </si>
  <si>
    <t>План-график выполнения работ</t>
  </si>
  <si>
    <t>Приложение №1</t>
  </si>
  <si>
    <t>Директор ООО "Стек-ИТ"</t>
  </si>
  <si>
    <t>______________________ А.Г. Копылов</t>
  </si>
  <si>
    <t>______________________С.В. Козин</t>
  </si>
  <si>
    <t>Генеральный директор ЗАО "СПГЭС"</t>
  </si>
  <si>
    <t>Первичное наполнение/создание БД методом конвертации/подкачки данных из текущей ИС/файлов в соответствии с п.п.6.1. Технического задания (ТЗ)</t>
  </si>
  <si>
    <t>Разработка функционала по формированию писем и уведомлений - в соответствии с п.п.5.13. ТЗ</t>
  </si>
  <si>
    <t>Доработка функционала по формированию и работам с бланками/актами - в соответствии с п.п.5.8. ТЗ</t>
  </si>
  <si>
    <t>Договорная работа - в соответствии с п.п.5.5.2. ТЗ</t>
  </si>
  <si>
    <t>Реализация информационных обменов с АСКУЭ - в соответствии с п.п.6.2. ТЗ</t>
  </si>
  <si>
    <t>Интеграция с ООО СПГЭС - в соответствии с п.п.6.2. ТЗ</t>
  </si>
  <si>
    <t>Интеграция с 1С (общая) - в соответствии с п.п.6.2. ТЗ</t>
  </si>
  <si>
    <t>Конвертация</t>
  </si>
  <si>
    <t>Разработка функционала</t>
  </si>
  <si>
    <t>Разработка отчетных форм</t>
  </si>
  <si>
    <t>Плановое обслуживание оборудования - в соответствии с п.п.5.9. ТЗ</t>
  </si>
  <si>
    <t>4.</t>
  </si>
  <si>
    <t>5.</t>
  </si>
  <si>
    <t>Разработка расчета полезного отпуска по алгоритмам Заказчика - в соответствии с п.п.5.7. ТЗ</t>
  </si>
  <si>
    <t>№ этапа</t>
  </si>
  <si>
    <t>Кол-во ед. изм. (чел/час)</t>
  </si>
  <si>
    <t>Адаптация инсталляционной версии программы "Коммуникации" под требования Заказчика (в соотвествии с разделом 5 ТЗ)</t>
  </si>
  <si>
    <t>Заочное обучение сотрудников Заказчика согласно графику и программе обучения ("рабочая группа" 10 чел) по работе в КП "СТЕК-ЭНЕРГО"</t>
  </si>
  <si>
    <t>6.</t>
  </si>
  <si>
    <t>7.</t>
  </si>
  <si>
    <t>Настройка и адаптация инсталляционной версии ПК "Стек-ЭНЕРГО. Обучение сотрудников Заказчика</t>
  </si>
  <si>
    <t>1.1.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</si>
  <si>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</si>
  <si>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</si>
  <si>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</si>
  <si>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</si>
  <si>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</si>
  <si>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</si>
  <si>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</si>
  <si>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</si>
  <si>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</si>
  <si>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</si>
  <si>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Доработка (разработка) индивидуальных отчетных форм в программе "Технологическое присоединение" в соответствии с п. 10. и Приложений к ТЗ</t>
  </si>
  <si>
    <t>4.1.</t>
  </si>
  <si>
    <t>4.2.</t>
  </si>
  <si>
    <t>4.3.</t>
  </si>
  <si>
    <t>4.4.</t>
  </si>
  <si>
    <t>4.5.</t>
  </si>
  <si>
    <t>5.1.</t>
  </si>
  <si>
    <t>6.1.</t>
  </si>
  <si>
    <t>7.1.</t>
  </si>
  <si>
    <t>Настройка и адаптация инсталляционной версии программы "Технологическое присоединение" под требования Заказчика (в соотвествии с разделом 5.2 ТЗ)</t>
  </si>
  <si>
    <t>Настройка и адаптация инсталляционной версии  "Личного кабинента заявителя" (в соотвествии с разделом 5.2 ТЗ)</t>
  </si>
  <si>
    <t>Настройка инсталляционной версии программы "Контакт-центр" (в соотвествии с разделом 5.14 ТЗ)</t>
  </si>
  <si>
    <t xml:space="preserve">Доработка (разработка) индивидуальных отчетных форм в программе "Коммуникации" в соответствии с п. 10 и Приложений к ТЗ </t>
  </si>
  <si>
    <t>Сопровождение</t>
  </si>
  <si>
    <t>8.</t>
  </si>
  <si>
    <t>8.1.</t>
  </si>
  <si>
    <t>Разработка отчета:  Отчет по ограничениям потребления за период (ФЛ): по отдельному заданию - по параметру ОТКЛЭЛ и актам ограничений</t>
  </si>
  <si>
    <t>Разработка отчета:   Задание на проведение проверки приборов учета электроэнергии (по актам обхода ЮЛ).</t>
  </si>
  <si>
    <t>Доработка отчета: Сверка с ООО ЮЛ. Добавить колонки: Разница %. Добавить колонки с параметрами точек: Макс. мощность, Потери в трансформаторе кВт, Потери в трансформаторе %, Потери в линии кВт, Потери в линии %, Потери в линии % (флаг учитывать потери трансформатора).</t>
  </si>
  <si>
    <t>Доработка отчета: Сверка с ООО ФЛ. Добавить колонки: Разница %.</t>
  </si>
  <si>
    <t>Доработка фильтра договоров расчетного отдела: добавить фильтр по заводскому номеру прибора и по номеру точки.</t>
  </si>
  <si>
    <t xml:space="preserve">Доработка мгновенного формирования файла заявки после подачи заявления на технологическое присоединения для проверки потребителем поданной информации. </t>
  </si>
  <si>
    <t>6.2.</t>
  </si>
  <si>
    <t>6.3.</t>
  </si>
  <si>
    <t>6.4.</t>
  </si>
  <si>
    <t>6.5.</t>
  </si>
  <si>
    <t>6.6.</t>
  </si>
  <si>
    <t>6.7.</t>
  </si>
  <si>
    <t>Оказание услуг по технической поддержке в течении 1-го календарного месяца после завершения опытной эксплуатации</t>
  </si>
  <si>
    <t>к Договору №21010/ВЭ от "26" апреля 2021 г.</t>
  </si>
  <si>
    <t>к Дополнительному соглашению №2 от "___" ________2022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</si>
</sst>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руб.-419];[Red]&quot;-&quot;#,##0.00&quot; &quot;[$руб.-419]"/>
  </numFmts>
  <fonts count="34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6"/>
      <color theme="1"/>
      <name val="Arial Cyr"/>
      <charset val="204"/>
    </font>
    <font>
      <b/>
      <i/>
      <u/>
      <sz val="11"/>
      <color theme="1"/>
      <name val="Arial Cyr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26" fillId="0" borderId="0">
      <alignment horizontal="center"/>
    </xf>
    <xf numFmtId="0" fontId="26" fillId="0" borderId="0">
      <alignment horizontal="center" textRotation="90"/>
    </xf>
    <xf numFmtId="0" fontId="27" fillId="0" borderId="0"/>
    <xf numFmtId="164" fontId="27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8" fillId="0" borderId="0"/>
    <xf numFmtId="0" fontId="29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88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horizontal="center" wrapText="1"/>
    </xf>
    <xf numFmtId="2" fontId="17" fillId="0" borderId="0" xfId="0" applyNumberFormat="1" applyFont="1" applyBorder="1" applyAlignment="1">
      <alignment horizontal="right" wrapText="1"/>
    </xf>
    <xf numFmtId="2" fontId="17" fillId="0" borderId="0" xfId="0" applyNumberFormat="1" applyFont="1"/>
    <xf numFmtId="2" fontId="17" fillId="0" borderId="0" xfId="0" applyNumberFormat="1" applyFont="1" applyAlignment="1">
      <alignment vertical="center"/>
    </xf>
    <xf numFmtId="16" fontId="17" fillId="0" borderId="0" xfId="0" applyNumberFormat="1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" fontId="17" fillId="0" borderId="0" xfId="0" applyNumberFormat="1" applyFont="1"/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3" fontId="21" fillId="0" borderId="0" xfId="0" applyNumberFormat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0" fillId="0" borderId="0" xfId="0" applyFont="1"/>
    <xf numFmtId="0" fontId="30" fillId="0" borderId="0" xfId="0" applyFont="1" applyAlignment="1">
      <alignment horizontal="right"/>
    </xf>
    <xf numFmtId="0" fontId="25" fillId="0" borderId="0" xfId="0" applyFont="1"/>
    <xf numFmtId="0" fontId="21" fillId="0" borderId="13" xfId="0" applyFont="1" applyBorder="1" applyAlignment="1">
      <alignment horizontal="left" wrapText="1"/>
    </xf>
    <xf numFmtId="0" fontId="21" fillId="0" borderId="0" xfId="0" applyFont="1"/>
    <xf numFmtId="0" fontId="21" fillId="0" borderId="0" xfId="0" applyFont="1" applyBorder="1"/>
    <xf numFmtId="0" fontId="21" fillId="0" borderId="0" xfId="0" applyFont="1" applyAlignment="1">
      <alignment horizontal="left"/>
    </xf>
    <xf numFmtId="0" fontId="22" fillId="0" borderId="0" xfId="0" applyFont="1"/>
    <xf numFmtId="49" fontId="22" fillId="0" borderId="16" xfId="0" applyNumberFormat="1" applyFont="1" applyFill="1" applyBorder="1" applyAlignment="1">
      <alignment horizontal="center" vertical="top" wrapText="1"/>
    </xf>
    <xf numFmtId="3" fontId="22" fillId="0" borderId="20" xfId="0" applyNumberFormat="1" applyFont="1" applyFill="1" applyBorder="1" applyAlignment="1">
      <alignment horizontal="center" vertical="top" wrapText="1"/>
    </xf>
    <xf numFmtId="14" fontId="22" fillId="0" borderId="20" xfId="0" applyNumberFormat="1" applyFont="1" applyFill="1" applyBorder="1" applyAlignment="1">
      <alignment horizontal="center" vertical="top" wrapText="1"/>
    </xf>
    <xf numFmtId="14" fontId="22" fillId="0" borderId="20" xfId="0" applyNumberFormat="1" applyFont="1" applyFill="1" applyBorder="1" applyAlignment="1">
      <alignment horizontal="center" vertical="top"/>
    </xf>
    <xf numFmtId="14" fontId="22" fillId="0" borderId="21" xfId="0" applyNumberFormat="1" applyFont="1" applyFill="1" applyBorder="1" applyAlignment="1">
      <alignment horizontal="center" vertical="top"/>
    </xf>
    <xf numFmtId="49" fontId="21" fillId="0" borderId="16" xfId="0" applyNumberFormat="1" applyFont="1" applyFill="1" applyBorder="1" applyAlignment="1">
      <alignment horizontal="center" vertical="top" wrapText="1"/>
    </xf>
    <xf numFmtId="0" fontId="31" fillId="0" borderId="20" xfId="0" applyFont="1" applyFill="1" applyBorder="1" applyAlignment="1">
      <alignment horizontal="center" vertical="top" wrapText="1"/>
    </xf>
    <xf numFmtId="3" fontId="21" fillId="0" borderId="20" xfId="0" applyNumberFormat="1" applyFont="1" applyFill="1" applyBorder="1" applyAlignment="1">
      <alignment horizontal="center" vertical="top" wrapText="1"/>
    </xf>
    <xf numFmtId="3" fontId="31" fillId="0" borderId="20" xfId="0" applyNumberFormat="1" applyFont="1" applyFill="1" applyBorder="1" applyAlignment="1">
      <alignment horizontal="center" vertical="top" wrapText="1"/>
    </xf>
    <xf numFmtId="14" fontId="31" fillId="0" borderId="20" xfId="0" applyNumberFormat="1" applyFont="1" applyFill="1" applyBorder="1" applyAlignment="1">
      <alignment horizontal="center" vertical="top" wrapText="1"/>
    </xf>
    <xf numFmtId="14" fontId="21" fillId="0" borderId="20" xfId="0" applyNumberFormat="1" applyFont="1" applyFill="1" applyBorder="1" applyAlignment="1">
      <alignment horizontal="center" vertical="top" wrapText="1"/>
    </xf>
    <xf numFmtId="14" fontId="21" fillId="0" borderId="21" xfId="0" applyNumberFormat="1" applyFont="1" applyFill="1" applyBorder="1" applyAlignment="1">
      <alignment horizontal="center" vertical="top" wrapText="1"/>
    </xf>
    <xf numFmtId="0" fontId="22" fillId="0" borderId="16" xfId="0" applyFont="1" applyFill="1" applyBorder="1" applyAlignment="1">
      <alignment horizontal="center" vertical="top" wrapText="1"/>
    </xf>
    <xf numFmtId="3" fontId="32" fillId="0" borderId="20" xfId="0" applyNumberFormat="1" applyFont="1" applyFill="1" applyBorder="1" applyAlignment="1">
      <alignment horizontal="center" vertical="top" wrapText="1"/>
    </xf>
    <xf numFmtId="14" fontId="32" fillId="0" borderId="20" xfId="0" applyNumberFormat="1" applyFont="1" applyFill="1" applyBorder="1" applyAlignment="1">
      <alignment horizontal="center" vertical="top" wrapText="1"/>
    </xf>
    <xf numFmtId="14" fontId="22" fillId="0" borderId="21" xfId="0" applyNumberFormat="1" applyFont="1" applyFill="1" applyBorder="1" applyAlignment="1">
      <alignment horizontal="center" vertical="top" wrapText="1"/>
    </xf>
    <xf numFmtId="0" fontId="21" fillId="0" borderId="20" xfId="0" applyFont="1" applyFill="1" applyBorder="1" applyAlignment="1">
      <alignment horizontal="center" vertical="top" wrapText="1"/>
    </xf>
    <xf numFmtId="14" fontId="21" fillId="0" borderId="20" xfId="0" applyNumberFormat="1" applyFont="1" applyFill="1" applyBorder="1" applyAlignment="1">
      <alignment horizontal="center" vertical="top"/>
    </xf>
    <xf numFmtId="14" fontId="21" fillId="0" borderId="21" xfId="0" applyNumberFormat="1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center" vertical="top" wrapText="1"/>
    </xf>
    <xf numFmtId="49" fontId="31" fillId="0" borderId="16" xfId="0" applyNumberFormat="1" applyFont="1" applyFill="1" applyBorder="1" applyAlignment="1">
      <alignment horizontal="center" vertical="top" wrapText="1"/>
    </xf>
    <xf numFmtId="14" fontId="33" fillId="0" borderId="20" xfId="0" applyNumberFormat="1" applyFont="1" applyFill="1" applyBorder="1" applyAlignment="1">
      <alignment horizontal="center" vertical="top" wrapText="1" shrinkToFit="1"/>
    </xf>
    <xf numFmtId="14" fontId="31" fillId="0" borderId="21" xfId="0" applyNumberFormat="1" applyFont="1" applyFill="1" applyBorder="1" applyAlignment="1">
      <alignment horizontal="center" vertical="top" wrapText="1"/>
    </xf>
    <xf numFmtId="0" fontId="22" fillId="0" borderId="20" xfId="0" applyFont="1" applyFill="1" applyBorder="1" applyAlignment="1">
      <alignment horizontal="center" vertical="top" wrapText="1"/>
    </xf>
    <xf numFmtId="14" fontId="23" fillId="0" borderId="20" xfId="0" applyNumberFormat="1" applyFont="1" applyFill="1" applyBorder="1" applyAlignment="1">
      <alignment horizontal="center" vertical="top" wrapText="1" shrinkToFit="1"/>
    </xf>
    <xf numFmtId="10" fontId="21" fillId="0" borderId="20" xfId="0" applyNumberFormat="1" applyFont="1" applyFill="1" applyBorder="1" applyAlignment="1">
      <alignment horizontal="center" vertical="top" wrapText="1"/>
    </xf>
    <xf numFmtId="1" fontId="21" fillId="0" borderId="20" xfId="0" applyNumberFormat="1" applyFont="1" applyFill="1" applyBorder="1" applyAlignment="1">
      <alignment horizontal="center" vertical="top" wrapText="1"/>
    </xf>
    <xf numFmtId="0" fontId="21" fillId="0" borderId="22" xfId="0" applyFont="1" applyFill="1" applyBorder="1" applyAlignment="1">
      <alignment horizontal="left" vertical="top" wrapText="1"/>
    </xf>
    <xf numFmtId="3" fontId="22" fillId="0" borderId="23" xfId="0" applyNumberFormat="1" applyFont="1" applyFill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31" fillId="0" borderId="20" xfId="0" applyFont="1" applyFill="1" applyBorder="1" applyAlignment="1">
      <alignment horizontal="left" vertical="top" wrapText="1"/>
    </xf>
    <xf numFmtId="0" fontId="30" fillId="0" borderId="0" xfId="0" applyFont="1" applyAlignment="1">
      <alignment horizontal="right"/>
    </xf>
    <xf numFmtId="0" fontId="22" fillId="0" borderId="17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left" vertical="top" wrapText="1"/>
    </xf>
    <xf numFmtId="0" fontId="22" fillId="0" borderId="19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center" vertical="center"/>
    </xf>
    <xf numFmtId="0" fontId="21" fillId="0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vertical="top" wrapText="1"/>
    </xf>
    <xf numFmtId="0" fontId="21" fillId="0" borderId="17" xfId="0" applyFont="1" applyFill="1" applyBorder="1" applyAlignment="1">
      <alignment horizontal="left" vertical="top" wrapText="1"/>
    </xf>
    <xf numFmtId="0" fontId="21" fillId="0" borderId="18" xfId="0" applyFont="1" applyFill="1" applyBorder="1" applyAlignment="1">
      <alignment horizontal="left" vertical="top" wrapText="1"/>
    </xf>
    <xf numFmtId="0" fontId="21" fillId="0" borderId="19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right" vertical="top" wrapText="1"/>
    </xf>
    <xf numFmtId="0" fontId="31" fillId="0" borderId="17" xfId="0" applyFont="1" applyFill="1" applyBorder="1" applyAlignment="1">
      <alignment horizontal="left" vertical="top" wrapText="1"/>
    </xf>
    <xf numFmtId="0" fontId="31" fillId="0" borderId="18" xfId="0" applyFont="1" applyFill="1" applyBorder="1" applyAlignment="1">
      <alignment horizontal="left" vertical="top" wrapText="1"/>
    </xf>
    <xf numFmtId="0" fontId="31" fillId="0" borderId="19" xfId="0" applyFont="1" applyFill="1" applyBorder="1" applyAlignment="1">
      <alignment horizontal="left" vertical="top" wrapText="1"/>
    </xf>
    <xf numFmtId="0" fontId="32" fillId="0" borderId="17" xfId="0" applyFont="1" applyFill="1" applyBorder="1" applyAlignment="1">
      <alignment horizontal="left" vertical="top" wrapText="1"/>
    </xf>
    <xf numFmtId="0" fontId="32" fillId="0" borderId="18" xfId="0" applyFont="1" applyFill="1" applyBorder="1" applyAlignment="1">
      <alignment horizontal="left" vertical="top" wrapText="1"/>
    </xf>
    <xf numFmtId="0" fontId="32" fillId="0" borderId="19" xfId="0" applyFont="1" applyFill="1" applyBorder="1" applyAlignment="1">
      <alignment horizontal="left" vertical="top" wrapText="1"/>
    </xf>
    <xf numFmtId="0" fontId="22" fillId="0" borderId="0" xfId="0" applyFont="1" applyAlignment="1">
      <alignment horizontal="center"/>
    </xf>
    <xf numFmtId="14" fontId="22" fillId="0" borderId="24" xfId="0" applyNumberFormat="1" applyFont="1" applyFill="1" applyBorder="1" applyAlignment="1">
      <alignment horizontal="center" vertical="top" wrapText="1"/>
    </xf>
    <xf numFmtId="14" fontId="22" fillId="0" borderId="25" xfId="0" applyNumberFormat="1" applyFont="1" applyFill="1" applyBorder="1" applyAlignment="1">
      <alignment horizontal="center" vertical="top" wrapText="1"/>
    </xf>
    <xf numFmtId="14" fontId="22" fillId="0" borderId="26" xfId="0" applyNumberFormat="1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right"/>
    </xf>
  </cellXfs>
  <cellStyles count="30">
    <cellStyle name="Heading" xfId="1"/>
    <cellStyle name="Heading1" xfId="2"/>
    <cellStyle name="Result" xfId="3"/>
    <cellStyle name="Result2" xfId="4"/>
    <cellStyle name="Акцент1" xfId="5" builtinId="29" customBuiltin="1"/>
    <cellStyle name="Акцент2" xfId="6" builtinId="33" customBuiltin="1"/>
    <cellStyle name="Акцент3" xfId="7" builtinId="37" customBuiltin="1"/>
    <cellStyle name="Акцент4" xfId="8" builtinId="41" customBuiltin="1"/>
    <cellStyle name="Акцент5" xfId="9" builtinId="45" customBuiltin="1"/>
    <cellStyle name="Акцент6" xfId="1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14" builtinId="16" customBuiltin="1"/>
    <cellStyle name="Заголовок 2" xfId="15" builtinId="17" customBuiltin="1"/>
    <cellStyle name="Заголовок 3" xfId="16" builtinId="18" customBuiltin="1"/>
    <cellStyle name="Заголовок 4" xfId="17" builtinId="19" customBuiltin="1"/>
    <cellStyle name="Итог" xfId="18" builtinId="25" customBuiltin="1"/>
    <cellStyle name="Контрольная ячейка" xfId="19" builtinId="23" customBuiltin="1"/>
    <cellStyle name="Название" xfId="20" builtinId="15" customBuiltin="1"/>
    <cellStyle name="Нейтральный" xfId="21" builtinId="28" customBuiltin="1"/>
    <cellStyle name="Обычный" xfId="0" builtinId="0"/>
    <cellStyle name="Обычный 2" xfId="22"/>
    <cellStyle name="Обычный 3" xfId="23"/>
    <cellStyle name="Плохой" xfId="24" builtinId="27" customBuiltin="1"/>
    <cellStyle name="Пояснение" xfId="25" builtinId="53" customBuiltin="1"/>
    <cellStyle name="Примечание" xfId="26" builtinId="10" customBuiltin="1"/>
    <cellStyle name="Связанная ячейка" xfId="27" builtinId="24" customBuiltin="1"/>
    <cellStyle name="Текст предупреждения" xfId="28" builtinId="11" customBuiltin="1"/>
    <cellStyle name="Хороший" xfId="2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50"/>
  <sheetViews>
    <sheetView tabSelected="1" topLeftCell="A28" zoomScaleNormal="100" zoomScaleSheetLayoutView="80" workbookViewId="0">
      <selection sqref="A1:L48"/>
    </sheetView>
  </sheetViews>
  <sheetFormatPr defaultColWidth="8.7109375" defaultRowHeight="11.25" x14ac:dyDescent="0.15"/>
  <cols>
    <col min="1" max="1" width="6.28515625" style="1" customWidth="1"/>
    <col min="2" max="2" width="36.140625" style="1" customWidth="1"/>
    <col min="3" max="3" width="6.42578125" style="1" customWidth="1"/>
    <col min="4" max="4" width="32.7109375" style="1" customWidth="1"/>
    <col min="5" max="5" width="6.42578125" style="1" hidden="1" customWidth="1"/>
    <col min="6" max="6" width="13.140625" style="1" hidden="1" customWidth="1"/>
    <col min="7" max="7" width="10.140625" style="1" hidden="1" customWidth="1"/>
    <col min="8" max="8" width="11" style="1" customWidth="1"/>
    <col min="9" max="9" width="14" style="1" customWidth="1"/>
    <col min="10" max="10" width="14.28515625" style="1" customWidth="1"/>
    <col min="11" max="11" width="1.42578125" style="1" customWidth="1"/>
    <col min="12" max="12" width="14" style="1" customWidth="1"/>
    <col min="13" max="13" width="17.5703125" style="9" customWidth="1"/>
    <col min="14" max="16384" width="8.7109375" style="1"/>
  </cols>
  <sheetData>
    <row r="1" spans="1:14" ht="12.75" x14ac:dyDescent="0.2">
      <c r="A1" s="22"/>
      <c r="B1" s="23"/>
      <c r="C1" s="23"/>
      <c r="D1" s="23"/>
      <c r="E1" s="23"/>
      <c r="F1" s="23"/>
      <c r="G1" s="23"/>
      <c r="H1" s="23"/>
      <c r="I1" s="24"/>
      <c r="J1" s="64" t="s">
        <v>21</v>
      </c>
      <c r="K1" s="64"/>
      <c r="L1" s="64"/>
    </row>
    <row r="2" spans="1:14" ht="12.75" x14ac:dyDescent="0.2">
      <c r="A2" s="22"/>
      <c r="B2" s="23"/>
      <c r="C2" s="23"/>
      <c r="D2" s="23"/>
      <c r="E2" s="23"/>
      <c r="F2" s="23"/>
      <c r="G2" s="23"/>
      <c r="H2" s="87" t="s">
        <v>88</v>
      </c>
      <c r="I2" s="87"/>
      <c r="J2" s="87"/>
      <c r="K2" s="87"/>
      <c r="L2" s="87"/>
    </row>
    <row r="3" spans="1:14" ht="18.75" customHeight="1" x14ac:dyDescent="0.2">
      <c r="A3" s="22"/>
      <c r="B3" s="23"/>
      <c r="C3" s="23"/>
      <c r="D3" s="23"/>
      <c r="E3" s="23"/>
      <c r="F3" s="23"/>
      <c r="G3" s="23"/>
      <c r="H3" s="23"/>
      <c r="I3" s="64" t="s">
        <v>87</v>
      </c>
      <c r="J3" s="64"/>
      <c r="K3" s="64"/>
      <c r="L3" s="64"/>
    </row>
    <row r="4" spans="1:14" ht="12.75" x14ac:dyDescent="0.2">
      <c r="A4" s="22"/>
      <c r="B4" s="23"/>
      <c r="C4" s="23"/>
      <c r="D4" s="23"/>
      <c r="E4" s="23"/>
      <c r="F4" s="23"/>
      <c r="G4" s="23"/>
      <c r="H4" s="23"/>
      <c r="I4" s="25"/>
      <c r="J4" s="23"/>
      <c r="K4" s="23"/>
      <c r="L4" s="23"/>
    </row>
    <row r="5" spans="1:14" ht="19.5" customHeight="1" x14ac:dyDescent="0.25">
      <c r="A5" s="26"/>
      <c r="B5" s="68" t="s">
        <v>20</v>
      </c>
      <c r="C5" s="68"/>
      <c r="D5" s="68"/>
      <c r="E5" s="68"/>
      <c r="F5" s="68"/>
      <c r="G5" s="68"/>
      <c r="H5" s="68"/>
      <c r="I5" s="68"/>
      <c r="J5" s="68"/>
      <c r="K5" s="68"/>
      <c r="L5" s="27"/>
    </row>
    <row r="6" spans="1:14" ht="8.25" customHeight="1" x14ac:dyDescent="0.25">
      <c r="A6" s="26"/>
      <c r="B6" s="74"/>
      <c r="C6" s="74"/>
      <c r="D6" s="74"/>
      <c r="E6" s="74"/>
      <c r="F6" s="74"/>
      <c r="G6" s="74"/>
      <c r="H6" s="74"/>
      <c r="I6" s="74"/>
      <c r="J6" s="74"/>
      <c r="K6" s="28"/>
      <c r="L6" s="27"/>
    </row>
    <row r="7" spans="1:14" ht="11.25" customHeight="1" thickBot="1" x14ac:dyDescent="0.3">
      <c r="A7" s="13"/>
      <c r="B7" s="14"/>
      <c r="C7" s="14"/>
      <c r="D7" s="14"/>
      <c r="E7" s="15"/>
      <c r="F7" s="16"/>
      <c r="G7" s="17"/>
      <c r="H7" s="17"/>
      <c r="I7" s="16"/>
      <c r="J7" s="17"/>
      <c r="K7" s="27"/>
      <c r="L7" s="27"/>
    </row>
    <row r="8" spans="1:14" s="2" customFormat="1" ht="45" customHeight="1" x14ac:dyDescent="0.15">
      <c r="A8" s="18" t="s">
        <v>40</v>
      </c>
      <c r="B8" s="75" t="s">
        <v>2</v>
      </c>
      <c r="C8" s="75"/>
      <c r="D8" s="75"/>
      <c r="E8" s="19" t="s">
        <v>0</v>
      </c>
      <c r="F8" s="19" t="s">
        <v>8</v>
      </c>
      <c r="G8" s="20" t="s">
        <v>10</v>
      </c>
      <c r="H8" s="21" t="s">
        <v>41</v>
      </c>
      <c r="I8" s="19" t="s">
        <v>6</v>
      </c>
      <c r="J8" s="60" t="s">
        <v>18</v>
      </c>
      <c r="K8" s="61"/>
      <c r="L8" s="62"/>
      <c r="M8" s="10"/>
    </row>
    <row r="9" spans="1:14" ht="14.25" x14ac:dyDescent="0.15">
      <c r="A9" s="31" t="s">
        <v>16</v>
      </c>
      <c r="B9" s="65" t="s">
        <v>33</v>
      </c>
      <c r="C9" s="66"/>
      <c r="D9" s="66"/>
      <c r="E9" s="66"/>
      <c r="F9" s="66"/>
      <c r="G9" s="66"/>
      <c r="H9" s="67"/>
      <c r="I9" s="32">
        <f>I10</f>
        <v>255000</v>
      </c>
      <c r="J9" s="33">
        <v>44312</v>
      </c>
      <c r="K9" s="34"/>
      <c r="L9" s="35">
        <v>44351</v>
      </c>
    </row>
    <row r="10" spans="1:14" ht="30" customHeight="1" x14ac:dyDescent="0.15">
      <c r="A10" s="36" t="s">
        <v>47</v>
      </c>
      <c r="B10" s="63" t="s">
        <v>26</v>
      </c>
      <c r="C10" s="63"/>
      <c r="D10" s="63"/>
      <c r="E10" s="37" t="s">
        <v>1</v>
      </c>
      <c r="F10" s="38">
        <v>2550</v>
      </c>
      <c r="G10" s="37">
        <v>1</v>
      </c>
      <c r="H10" s="37">
        <v>100</v>
      </c>
      <c r="I10" s="39">
        <f>F10*G10*H10</f>
        <v>255000</v>
      </c>
      <c r="J10" s="40"/>
      <c r="K10" s="41"/>
      <c r="L10" s="42"/>
      <c r="M10" s="8"/>
      <c r="N10" s="5"/>
    </row>
    <row r="11" spans="1:14" ht="14.25" x14ac:dyDescent="0.15">
      <c r="A11" s="43" t="s">
        <v>17</v>
      </c>
      <c r="B11" s="80" t="s">
        <v>34</v>
      </c>
      <c r="C11" s="81"/>
      <c r="D11" s="81"/>
      <c r="E11" s="81"/>
      <c r="F11" s="81"/>
      <c r="G11" s="81"/>
      <c r="H11" s="82"/>
      <c r="I11" s="44">
        <f>SUM(I12:I19)</f>
        <v>1693200</v>
      </c>
      <c r="J11" s="45">
        <v>44312</v>
      </c>
      <c r="K11" s="33"/>
      <c r="L11" s="46">
        <v>44560</v>
      </c>
      <c r="M11" s="8"/>
      <c r="N11" s="5"/>
    </row>
    <row r="12" spans="1:14" ht="32.25" customHeight="1" x14ac:dyDescent="0.15">
      <c r="A12" s="36" t="s">
        <v>48</v>
      </c>
      <c r="B12" s="70" t="s">
        <v>27</v>
      </c>
      <c r="C12" s="70"/>
      <c r="D12" s="70"/>
      <c r="E12" s="47" t="s">
        <v>1</v>
      </c>
      <c r="F12" s="38">
        <v>2550</v>
      </c>
      <c r="G12" s="47">
        <v>1</v>
      </c>
      <c r="H12" s="47">
        <v>32</v>
      </c>
      <c r="I12" s="38">
        <f t="shared" ref="I12:I19" si="0">F12*G12*H12</f>
        <v>81600</v>
      </c>
      <c r="J12" s="48"/>
      <c r="K12" s="48"/>
      <c r="L12" s="49"/>
      <c r="N12" s="6"/>
    </row>
    <row r="13" spans="1:14" ht="31.5" customHeight="1" x14ac:dyDescent="0.15">
      <c r="A13" s="36" t="s">
        <v>49</v>
      </c>
      <c r="B13" s="69" t="s">
        <v>28</v>
      </c>
      <c r="C13" s="69"/>
      <c r="D13" s="69"/>
      <c r="E13" s="47" t="s">
        <v>1</v>
      </c>
      <c r="F13" s="38">
        <v>2550</v>
      </c>
      <c r="G13" s="47">
        <v>1</v>
      </c>
      <c r="H13" s="47">
        <v>40</v>
      </c>
      <c r="I13" s="38">
        <f t="shared" si="0"/>
        <v>102000</v>
      </c>
      <c r="J13" s="48"/>
      <c r="K13" s="48"/>
      <c r="L13" s="49"/>
      <c r="N13" s="6"/>
    </row>
    <row r="14" spans="1:14" ht="31.5" customHeight="1" x14ac:dyDescent="0.15">
      <c r="A14" s="36" t="s">
        <v>50</v>
      </c>
      <c r="B14" s="71" t="s">
        <v>39</v>
      </c>
      <c r="C14" s="72"/>
      <c r="D14" s="73"/>
      <c r="E14" s="47" t="s">
        <v>1</v>
      </c>
      <c r="F14" s="38">
        <v>2550</v>
      </c>
      <c r="G14" s="47">
        <v>1</v>
      </c>
      <c r="H14" s="47">
        <v>200</v>
      </c>
      <c r="I14" s="38">
        <f t="shared" si="0"/>
        <v>510000</v>
      </c>
      <c r="J14" s="48"/>
      <c r="K14" s="48"/>
      <c r="L14" s="49"/>
      <c r="N14" s="6"/>
    </row>
    <row r="15" spans="1:14" ht="15" x14ac:dyDescent="0.15">
      <c r="A15" s="36" t="s">
        <v>51</v>
      </c>
      <c r="B15" s="69" t="s">
        <v>36</v>
      </c>
      <c r="C15" s="69"/>
      <c r="D15" s="69"/>
      <c r="E15" s="47" t="s">
        <v>1</v>
      </c>
      <c r="F15" s="38">
        <v>2550</v>
      </c>
      <c r="G15" s="47">
        <v>1</v>
      </c>
      <c r="H15" s="47">
        <v>100</v>
      </c>
      <c r="I15" s="38">
        <f t="shared" si="0"/>
        <v>255000</v>
      </c>
      <c r="J15" s="48"/>
      <c r="K15" s="48"/>
      <c r="L15" s="49"/>
      <c r="N15" s="6"/>
    </row>
    <row r="16" spans="1:14" ht="15" x14ac:dyDescent="0.15">
      <c r="A16" s="36" t="s">
        <v>52</v>
      </c>
      <c r="B16" s="69" t="s">
        <v>29</v>
      </c>
      <c r="C16" s="69"/>
      <c r="D16" s="69"/>
      <c r="E16" s="47" t="s">
        <v>1</v>
      </c>
      <c r="F16" s="38">
        <v>2550</v>
      </c>
      <c r="G16" s="47">
        <v>1</v>
      </c>
      <c r="H16" s="47">
        <v>100</v>
      </c>
      <c r="I16" s="38">
        <f t="shared" si="0"/>
        <v>255000</v>
      </c>
      <c r="J16" s="48"/>
      <c r="K16" s="48"/>
      <c r="L16" s="49"/>
      <c r="N16" s="6"/>
    </row>
    <row r="17" spans="1:14" ht="15" x14ac:dyDescent="0.15">
      <c r="A17" s="36" t="s">
        <v>53</v>
      </c>
      <c r="B17" s="71" t="s">
        <v>30</v>
      </c>
      <c r="C17" s="72"/>
      <c r="D17" s="73"/>
      <c r="E17" s="47" t="s">
        <v>1</v>
      </c>
      <c r="F17" s="38">
        <v>2550</v>
      </c>
      <c r="G17" s="47">
        <v>1</v>
      </c>
      <c r="H17" s="47">
        <v>48</v>
      </c>
      <c r="I17" s="38">
        <f t="shared" si="0"/>
        <v>122400</v>
      </c>
      <c r="J17" s="48"/>
      <c r="K17" s="41"/>
      <c r="L17" s="42"/>
      <c r="M17" s="4"/>
      <c r="N17" s="5"/>
    </row>
    <row r="18" spans="1:14" ht="15" x14ac:dyDescent="0.15">
      <c r="A18" s="36" t="s">
        <v>54</v>
      </c>
      <c r="B18" s="71" t="s">
        <v>31</v>
      </c>
      <c r="C18" s="72"/>
      <c r="D18" s="73"/>
      <c r="E18" s="47" t="s">
        <v>1</v>
      </c>
      <c r="F18" s="38">
        <v>2550</v>
      </c>
      <c r="G18" s="47">
        <v>1</v>
      </c>
      <c r="H18" s="47">
        <v>120</v>
      </c>
      <c r="I18" s="38">
        <f t="shared" si="0"/>
        <v>306000</v>
      </c>
      <c r="J18" s="48"/>
      <c r="K18" s="41"/>
      <c r="L18" s="42"/>
      <c r="M18" s="4"/>
      <c r="N18" s="5"/>
    </row>
    <row r="19" spans="1:14" ht="15" x14ac:dyDescent="0.15">
      <c r="A19" s="36" t="s">
        <v>55</v>
      </c>
      <c r="B19" s="71" t="s">
        <v>32</v>
      </c>
      <c r="C19" s="72"/>
      <c r="D19" s="73"/>
      <c r="E19" s="47" t="s">
        <v>1</v>
      </c>
      <c r="F19" s="38">
        <v>2550</v>
      </c>
      <c r="G19" s="47">
        <v>1</v>
      </c>
      <c r="H19" s="47">
        <v>24</v>
      </c>
      <c r="I19" s="38">
        <f t="shared" si="0"/>
        <v>61200</v>
      </c>
      <c r="J19" s="48"/>
      <c r="K19" s="41"/>
      <c r="L19" s="42"/>
      <c r="M19" s="4"/>
      <c r="N19" s="5"/>
    </row>
    <row r="20" spans="1:14" ht="14.25" x14ac:dyDescent="0.15">
      <c r="A20" s="43" t="s">
        <v>11</v>
      </c>
      <c r="B20" s="65" t="s">
        <v>35</v>
      </c>
      <c r="C20" s="66"/>
      <c r="D20" s="66"/>
      <c r="E20" s="66"/>
      <c r="F20" s="66"/>
      <c r="G20" s="66"/>
      <c r="H20" s="67"/>
      <c r="I20" s="32">
        <f>SUM(I21:I22)</f>
        <v>1570800</v>
      </c>
      <c r="J20" s="34">
        <v>44368</v>
      </c>
      <c r="K20" s="33"/>
      <c r="L20" s="46">
        <v>44560</v>
      </c>
      <c r="M20" s="4"/>
      <c r="N20" s="5"/>
    </row>
    <row r="21" spans="1:14" ht="30.75" customHeight="1" x14ac:dyDescent="0.15">
      <c r="A21" s="50" t="s">
        <v>56</v>
      </c>
      <c r="B21" s="71" t="s">
        <v>70</v>
      </c>
      <c r="C21" s="72"/>
      <c r="D21" s="73"/>
      <c r="E21" s="47" t="s">
        <v>1</v>
      </c>
      <c r="F21" s="38">
        <v>2550</v>
      </c>
      <c r="G21" s="47">
        <v>1</v>
      </c>
      <c r="H21" s="47">
        <v>496</v>
      </c>
      <c r="I21" s="38">
        <f>F21*G21*H21</f>
        <v>1264800</v>
      </c>
      <c r="J21" s="48"/>
      <c r="K21" s="41"/>
      <c r="L21" s="42"/>
      <c r="M21" s="4"/>
      <c r="N21" s="5"/>
    </row>
    <row r="22" spans="1:14" ht="30" customHeight="1" x14ac:dyDescent="0.15">
      <c r="A22" s="50" t="s">
        <v>57</v>
      </c>
      <c r="B22" s="71" t="s">
        <v>58</v>
      </c>
      <c r="C22" s="72"/>
      <c r="D22" s="73"/>
      <c r="E22" s="47" t="s">
        <v>1</v>
      </c>
      <c r="F22" s="38">
        <v>2550</v>
      </c>
      <c r="G22" s="47">
        <v>1</v>
      </c>
      <c r="H22" s="47">
        <v>120</v>
      </c>
      <c r="I22" s="38">
        <f>F22*G22*H22</f>
        <v>306000</v>
      </c>
      <c r="J22" s="41"/>
      <c r="K22" s="48"/>
      <c r="L22" s="49"/>
      <c r="N22" s="6"/>
    </row>
    <row r="23" spans="1:14" ht="31.5" customHeight="1" x14ac:dyDescent="0.15">
      <c r="A23" s="43" t="s">
        <v>37</v>
      </c>
      <c r="B23" s="65" t="s">
        <v>46</v>
      </c>
      <c r="C23" s="66"/>
      <c r="D23" s="66"/>
      <c r="E23" s="66"/>
      <c r="F23" s="66"/>
      <c r="G23" s="66"/>
      <c r="H23" s="67"/>
      <c r="I23" s="32">
        <f>SUM(I24:I28)</f>
        <v>433500</v>
      </c>
      <c r="J23" s="34">
        <v>44438</v>
      </c>
      <c r="K23" s="33"/>
      <c r="L23" s="46">
        <v>44560</v>
      </c>
      <c r="M23" s="4"/>
      <c r="N23" s="5"/>
    </row>
    <row r="24" spans="1:14" ht="30" customHeight="1" x14ac:dyDescent="0.15">
      <c r="A24" s="36" t="s">
        <v>59</v>
      </c>
      <c r="B24" s="63" t="s">
        <v>42</v>
      </c>
      <c r="C24" s="63"/>
      <c r="D24" s="63"/>
      <c r="E24" s="37" t="s">
        <v>1</v>
      </c>
      <c r="F24" s="38">
        <v>2550</v>
      </c>
      <c r="G24" s="37">
        <v>1</v>
      </c>
      <c r="H24" s="37">
        <v>40</v>
      </c>
      <c r="I24" s="39">
        <f>F24*G24*H24</f>
        <v>102000</v>
      </c>
      <c r="J24" s="40"/>
      <c r="K24" s="41"/>
      <c r="L24" s="42"/>
      <c r="M24" s="4"/>
      <c r="N24" s="5"/>
    </row>
    <row r="25" spans="1:14" ht="32.25" customHeight="1" x14ac:dyDescent="0.15">
      <c r="A25" s="36" t="s">
        <v>60</v>
      </c>
      <c r="B25" s="63" t="s">
        <v>67</v>
      </c>
      <c r="C25" s="63"/>
      <c r="D25" s="63"/>
      <c r="E25" s="37" t="s">
        <v>1</v>
      </c>
      <c r="F25" s="38">
        <v>2550</v>
      </c>
      <c r="G25" s="37">
        <v>1</v>
      </c>
      <c r="H25" s="37">
        <v>100</v>
      </c>
      <c r="I25" s="39">
        <f>F25*G25*H25</f>
        <v>255000</v>
      </c>
      <c r="J25" s="40"/>
      <c r="K25" s="41"/>
      <c r="L25" s="42"/>
      <c r="M25" s="4"/>
      <c r="N25" s="5"/>
    </row>
    <row r="26" spans="1:14" ht="30" customHeight="1" x14ac:dyDescent="0.15">
      <c r="A26" s="36" t="s">
        <v>61</v>
      </c>
      <c r="B26" s="77" t="s">
        <v>68</v>
      </c>
      <c r="C26" s="78"/>
      <c r="D26" s="79"/>
      <c r="E26" s="37"/>
      <c r="F26" s="38"/>
      <c r="G26" s="37"/>
      <c r="H26" s="37">
        <v>20</v>
      </c>
      <c r="I26" s="39">
        <v>0</v>
      </c>
      <c r="J26" s="40"/>
      <c r="K26" s="41"/>
      <c r="L26" s="42"/>
      <c r="M26" s="4"/>
      <c r="N26" s="5"/>
    </row>
    <row r="27" spans="1:14" ht="31.5" customHeight="1" x14ac:dyDescent="0.15">
      <c r="A27" s="36" t="s">
        <v>62</v>
      </c>
      <c r="B27" s="77" t="s">
        <v>69</v>
      </c>
      <c r="C27" s="78"/>
      <c r="D27" s="79"/>
      <c r="E27" s="37"/>
      <c r="F27" s="38"/>
      <c r="G27" s="37"/>
      <c r="H27" s="37">
        <v>24</v>
      </c>
      <c r="I27" s="39">
        <v>0</v>
      </c>
      <c r="J27" s="40"/>
      <c r="K27" s="41"/>
      <c r="L27" s="42"/>
      <c r="M27" s="4"/>
      <c r="N27" s="5"/>
    </row>
    <row r="28" spans="1:14" ht="31.5" customHeight="1" x14ac:dyDescent="0.15">
      <c r="A28" s="36" t="s">
        <v>63</v>
      </c>
      <c r="B28" s="69" t="s">
        <v>43</v>
      </c>
      <c r="C28" s="69"/>
      <c r="D28" s="69"/>
      <c r="E28" s="47" t="s">
        <v>1</v>
      </c>
      <c r="F28" s="38">
        <v>2550</v>
      </c>
      <c r="G28" s="47">
        <v>1</v>
      </c>
      <c r="H28" s="47">
        <v>30</v>
      </c>
      <c r="I28" s="38">
        <f>F28*G28*H28</f>
        <v>76500</v>
      </c>
      <c r="J28" s="48"/>
      <c r="K28" s="41"/>
      <c r="L28" s="42"/>
      <c r="M28" s="4"/>
      <c r="N28" s="5"/>
    </row>
    <row r="29" spans="1:14" ht="14.25" x14ac:dyDescent="0.15">
      <c r="A29" s="31" t="s">
        <v>38</v>
      </c>
      <c r="B29" s="65" t="s">
        <v>9</v>
      </c>
      <c r="C29" s="66"/>
      <c r="D29" s="66"/>
      <c r="E29" s="66"/>
      <c r="F29" s="66"/>
      <c r="G29" s="66"/>
      <c r="H29" s="67"/>
      <c r="I29" s="32">
        <f>I30</f>
        <v>51000</v>
      </c>
      <c r="J29" s="33">
        <v>44466</v>
      </c>
      <c r="K29" s="33"/>
      <c r="L29" s="46">
        <v>44498</v>
      </c>
      <c r="M29" s="4"/>
      <c r="N29" s="5"/>
    </row>
    <row r="30" spans="1:14" ht="15" x14ac:dyDescent="0.15">
      <c r="A30" s="36" t="s">
        <v>64</v>
      </c>
      <c r="B30" s="69" t="s">
        <v>12</v>
      </c>
      <c r="C30" s="69"/>
      <c r="D30" s="69"/>
      <c r="E30" s="47" t="s">
        <v>1</v>
      </c>
      <c r="F30" s="38">
        <v>2550</v>
      </c>
      <c r="G30" s="47">
        <v>1</v>
      </c>
      <c r="H30" s="47">
        <v>20</v>
      </c>
      <c r="I30" s="38">
        <f>F30*G30*H30</f>
        <v>51000</v>
      </c>
      <c r="J30" s="41"/>
      <c r="K30" s="41"/>
      <c r="L30" s="42"/>
      <c r="M30" s="4"/>
      <c r="N30" s="5"/>
    </row>
    <row r="31" spans="1:14" ht="14.25" x14ac:dyDescent="0.15">
      <c r="A31" s="31" t="s">
        <v>44</v>
      </c>
      <c r="B31" s="65" t="s">
        <v>3</v>
      </c>
      <c r="C31" s="66"/>
      <c r="D31" s="66"/>
      <c r="E31" s="66"/>
      <c r="F31" s="66"/>
      <c r="G31" s="66"/>
      <c r="H31" s="67"/>
      <c r="I31" s="32">
        <f>SUM(I32:I38)</f>
        <v>484500</v>
      </c>
      <c r="J31" s="33">
        <v>44501</v>
      </c>
      <c r="K31" s="33"/>
      <c r="L31" s="46">
        <v>44651</v>
      </c>
      <c r="M31" s="4"/>
      <c r="N31" s="5"/>
    </row>
    <row r="32" spans="1:14" ht="15" x14ac:dyDescent="0.15">
      <c r="A32" s="36" t="s">
        <v>65</v>
      </c>
      <c r="B32" s="69" t="s">
        <v>7</v>
      </c>
      <c r="C32" s="69"/>
      <c r="D32" s="69"/>
      <c r="E32" s="47" t="s">
        <v>1</v>
      </c>
      <c r="F32" s="38">
        <v>2550</v>
      </c>
      <c r="G32" s="47">
        <v>1</v>
      </c>
      <c r="H32" s="47">
        <v>120</v>
      </c>
      <c r="I32" s="38">
        <f>F32*G32*H32</f>
        <v>306000</v>
      </c>
      <c r="J32" s="41"/>
      <c r="K32" s="48"/>
      <c r="L32" s="49"/>
      <c r="N32" s="6"/>
    </row>
    <row r="33" spans="1:15" ht="27.75" customHeight="1" x14ac:dyDescent="0.15">
      <c r="A33" s="51" t="s">
        <v>80</v>
      </c>
      <c r="B33" s="63" t="s">
        <v>74</v>
      </c>
      <c r="C33" s="63"/>
      <c r="D33" s="63"/>
      <c r="E33" s="37" t="s">
        <v>13</v>
      </c>
      <c r="F33" s="39">
        <v>25500</v>
      </c>
      <c r="G33" s="37">
        <v>1</v>
      </c>
      <c r="H33" s="37">
        <v>18</v>
      </c>
      <c r="I33" s="39">
        <f t="shared" ref="I33:I38" si="1">H33*2550</f>
        <v>45900</v>
      </c>
      <c r="J33" s="52"/>
      <c r="K33" s="40"/>
      <c r="L33" s="53"/>
      <c r="M33" s="4"/>
      <c r="N33" s="5"/>
    </row>
    <row r="34" spans="1:15" ht="30.75" customHeight="1" x14ac:dyDescent="0.15">
      <c r="A34" s="51" t="s">
        <v>81</v>
      </c>
      <c r="B34" s="63" t="s">
        <v>75</v>
      </c>
      <c r="C34" s="63"/>
      <c r="D34" s="63"/>
      <c r="E34" s="37" t="s">
        <v>13</v>
      </c>
      <c r="F34" s="39">
        <v>25500</v>
      </c>
      <c r="G34" s="37">
        <v>1</v>
      </c>
      <c r="H34" s="37">
        <v>28</v>
      </c>
      <c r="I34" s="39">
        <f t="shared" si="1"/>
        <v>71400</v>
      </c>
      <c r="J34" s="52"/>
      <c r="K34" s="40"/>
      <c r="L34" s="53"/>
      <c r="M34" s="4"/>
      <c r="N34" s="5"/>
    </row>
    <row r="35" spans="1:15" ht="60.75" customHeight="1" x14ac:dyDescent="0.15">
      <c r="A35" s="51" t="s">
        <v>82</v>
      </c>
      <c r="B35" s="63" t="s">
        <v>76</v>
      </c>
      <c r="C35" s="63"/>
      <c r="D35" s="63"/>
      <c r="E35" s="37" t="s">
        <v>13</v>
      </c>
      <c r="F35" s="39">
        <v>25500</v>
      </c>
      <c r="G35" s="37">
        <v>1</v>
      </c>
      <c r="H35" s="37">
        <v>6</v>
      </c>
      <c r="I35" s="39">
        <f t="shared" si="1"/>
        <v>15300</v>
      </c>
      <c r="J35" s="52"/>
      <c r="K35" s="40"/>
      <c r="L35" s="53"/>
      <c r="M35" s="4"/>
      <c r="N35" s="5"/>
    </row>
    <row r="36" spans="1:15" ht="15" x14ac:dyDescent="0.15">
      <c r="A36" s="51" t="s">
        <v>83</v>
      </c>
      <c r="B36" s="63" t="s">
        <v>77</v>
      </c>
      <c r="C36" s="63"/>
      <c r="D36" s="63"/>
      <c r="E36" s="37" t="s">
        <v>13</v>
      </c>
      <c r="F36" s="39">
        <v>25500</v>
      </c>
      <c r="G36" s="37">
        <v>1</v>
      </c>
      <c r="H36" s="37">
        <v>2</v>
      </c>
      <c r="I36" s="39">
        <f t="shared" si="1"/>
        <v>5100</v>
      </c>
      <c r="J36" s="52"/>
      <c r="K36" s="40"/>
      <c r="L36" s="53"/>
      <c r="M36" s="4"/>
      <c r="N36" s="5"/>
    </row>
    <row r="37" spans="1:15" ht="32.25" customHeight="1" x14ac:dyDescent="0.15">
      <c r="A37" s="51" t="s">
        <v>84</v>
      </c>
      <c r="B37" s="63" t="s">
        <v>78</v>
      </c>
      <c r="C37" s="63"/>
      <c r="D37" s="63"/>
      <c r="E37" s="37" t="s">
        <v>13</v>
      </c>
      <c r="F37" s="39">
        <v>25500</v>
      </c>
      <c r="G37" s="37">
        <v>1</v>
      </c>
      <c r="H37" s="37">
        <v>6</v>
      </c>
      <c r="I37" s="39">
        <f t="shared" si="1"/>
        <v>15300</v>
      </c>
      <c r="J37" s="52"/>
      <c r="K37" s="40"/>
      <c r="L37" s="53"/>
      <c r="M37" s="4"/>
      <c r="N37" s="5"/>
    </row>
    <row r="38" spans="1:15" ht="44.25" customHeight="1" x14ac:dyDescent="0.15">
      <c r="A38" s="51" t="s">
        <v>85</v>
      </c>
      <c r="B38" s="63" t="s">
        <v>79</v>
      </c>
      <c r="C38" s="63"/>
      <c r="D38" s="63"/>
      <c r="E38" s="37" t="s">
        <v>13</v>
      </c>
      <c r="F38" s="39">
        <v>25500</v>
      </c>
      <c r="G38" s="37">
        <v>1</v>
      </c>
      <c r="H38" s="37">
        <v>10</v>
      </c>
      <c r="I38" s="39">
        <f t="shared" si="1"/>
        <v>25500</v>
      </c>
      <c r="J38" s="52"/>
      <c r="K38" s="40"/>
      <c r="L38" s="53"/>
      <c r="M38" s="4"/>
      <c r="N38" s="5"/>
    </row>
    <row r="39" spans="1:15" ht="14.25" x14ac:dyDescent="0.15">
      <c r="A39" s="31" t="s">
        <v>45</v>
      </c>
      <c r="B39" s="65" t="s">
        <v>71</v>
      </c>
      <c r="C39" s="66"/>
      <c r="D39" s="67"/>
      <c r="E39" s="54"/>
      <c r="F39" s="32"/>
      <c r="G39" s="54"/>
      <c r="H39" s="54"/>
      <c r="I39" s="32">
        <f>I40</f>
        <v>215100</v>
      </c>
      <c r="J39" s="33">
        <v>44621</v>
      </c>
      <c r="K39" s="34"/>
      <c r="L39" s="35">
        <v>44681</v>
      </c>
      <c r="N39" s="6"/>
    </row>
    <row r="40" spans="1:15" ht="30.75" customHeight="1" x14ac:dyDescent="0.15">
      <c r="A40" s="36" t="s">
        <v>66</v>
      </c>
      <c r="B40" s="69" t="s">
        <v>86</v>
      </c>
      <c r="C40" s="69"/>
      <c r="D40" s="69"/>
      <c r="E40" s="47" t="s">
        <v>13</v>
      </c>
      <c r="F40" s="38">
        <v>25500</v>
      </c>
      <c r="G40" s="47">
        <v>1</v>
      </c>
      <c r="H40" s="47">
        <v>75</v>
      </c>
      <c r="I40" s="38">
        <v>215100</v>
      </c>
      <c r="J40" s="55"/>
      <c r="K40" s="41"/>
      <c r="L40" s="42"/>
      <c r="M40" s="4"/>
      <c r="N40" s="5"/>
    </row>
    <row r="41" spans="1:15" s="3" customFormat="1" ht="14.25" x14ac:dyDescent="0.2">
      <c r="A41" s="43" t="s">
        <v>72</v>
      </c>
      <c r="B41" s="65" t="s">
        <v>14</v>
      </c>
      <c r="C41" s="66"/>
      <c r="D41" s="66"/>
      <c r="E41" s="66"/>
      <c r="F41" s="66"/>
      <c r="G41" s="66"/>
      <c r="H41" s="67"/>
      <c r="I41" s="32">
        <f>I42</f>
        <v>481530</v>
      </c>
      <c r="J41" s="33">
        <v>44312</v>
      </c>
      <c r="K41" s="34"/>
      <c r="L41" s="35">
        <v>44681</v>
      </c>
      <c r="M41" s="11"/>
      <c r="N41" s="7"/>
    </row>
    <row r="42" spans="1:15" ht="32.25" customHeight="1" x14ac:dyDescent="0.15">
      <c r="A42" s="50" t="s">
        <v>73</v>
      </c>
      <c r="B42" s="71" t="s">
        <v>15</v>
      </c>
      <c r="C42" s="72"/>
      <c r="D42" s="73"/>
      <c r="E42" s="47" t="s">
        <v>5</v>
      </c>
      <c r="F42" s="56">
        <v>0.1</v>
      </c>
      <c r="G42" s="38"/>
      <c r="H42" s="57">
        <f>I42/2300</f>
        <v>209.3608695652174</v>
      </c>
      <c r="I42" s="38">
        <v>481530</v>
      </c>
      <c r="J42" s="48"/>
      <c r="K42" s="48"/>
      <c r="L42" s="49"/>
      <c r="N42" s="6"/>
    </row>
    <row r="43" spans="1:15" ht="16.5" customHeight="1" thickBot="1" x14ac:dyDescent="0.2">
      <c r="A43" s="58"/>
      <c r="B43" s="76" t="s">
        <v>4</v>
      </c>
      <c r="C43" s="76"/>
      <c r="D43" s="76"/>
      <c r="E43" s="76"/>
      <c r="F43" s="76"/>
      <c r="G43" s="76"/>
      <c r="H43" s="76"/>
      <c r="I43" s="59">
        <f>I41+I31+I29+I23+I20+I11+I9+I39</f>
        <v>5184630</v>
      </c>
      <c r="J43" s="84" t="s">
        <v>19</v>
      </c>
      <c r="K43" s="85"/>
      <c r="L43" s="86"/>
      <c r="N43" s="6"/>
      <c r="O43" s="12"/>
    </row>
    <row r="44" spans="1:15" ht="15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1:15" ht="20.25" customHeight="1" x14ac:dyDescent="0.25">
      <c r="A45" s="29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15" ht="20.100000000000001" customHeight="1" x14ac:dyDescent="0.25">
      <c r="A46" s="27"/>
      <c r="B46" s="83" t="s">
        <v>22</v>
      </c>
      <c r="C46" s="83"/>
      <c r="D46" s="83"/>
      <c r="E46" s="30"/>
      <c r="F46" s="30"/>
      <c r="G46" s="30"/>
      <c r="H46" s="83" t="s">
        <v>25</v>
      </c>
      <c r="I46" s="83"/>
      <c r="J46" s="83"/>
      <c r="K46" s="83"/>
      <c r="L46" s="83"/>
    </row>
    <row r="47" spans="1:15" ht="37.5" customHeight="1" x14ac:dyDescent="0.25">
      <c r="A47" s="29"/>
      <c r="B47" s="83" t="s">
        <v>23</v>
      </c>
      <c r="C47" s="83"/>
      <c r="D47" s="83"/>
      <c r="E47" s="30"/>
      <c r="F47" s="30"/>
      <c r="G47" s="30"/>
      <c r="H47" s="83" t="s">
        <v>24</v>
      </c>
      <c r="I47" s="83"/>
      <c r="J47" s="83"/>
      <c r="K47" s="83"/>
      <c r="L47" s="83"/>
    </row>
    <row r="48" spans="1:15" ht="20.100000000000001" customHeight="1" x14ac:dyDescent="0.25">
      <c r="A48" s="29"/>
      <c r="B48" s="83"/>
      <c r="C48" s="83"/>
      <c r="D48" s="83"/>
      <c r="E48" s="30"/>
      <c r="F48" s="30"/>
      <c r="G48" s="30"/>
      <c r="H48" s="83"/>
      <c r="I48" s="83"/>
      <c r="J48" s="83"/>
      <c r="K48" s="83"/>
      <c r="L48" s="83"/>
    </row>
    <row r="50" spans="8:9" ht="12.75" x14ac:dyDescent="0.2">
      <c r="H50"/>
      <c r="I50"/>
    </row>
  </sheetData>
  <sheetProtection selectLockedCells="1" selectUnlockedCells="1"/>
  <mergeCells count="49">
    <mergeCell ref="J43:L43"/>
    <mergeCell ref="B48:D48"/>
    <mergeCell ref="H46:L46"/>
    <mergeCell ref="H47:L47"/>
    <mergeCell ref="H48:L48"/>
    <mergeCell ref="B46:D46"/>
    <mergeCell ref="B47:D47"/>
    <mergeCell ref="B43:H43"/>
    <mergeCell ref="B41:H41"/>
    <mergeCell ref="B21:D21"/>
    <mergeCell ref="B36:D36"/>
    <mergeCell ref="B26:D26"/>
    <mergeCell ref="B35:D35"/>
    <mergeCell ref="B27:D27"/>
    <mergeCell ref="B28:D28"/>
    <mergeCell ref="B39:D39"/>
    <mergeCell ref="B24:D24"/>
    <mergeCell ref="B33:D33"/>
    <mergeCell ref="B34:D34"/>
    <mergeCell ref="B38:D38"/>
    <mergeCell ref="B37:D37"/>
    <mergeCell ref="B40:D40"/>
    <mergeCell ref="B42:D42"/>
    <mergeCell ref="B16:D16"/>
    <mergeCell ref="B6:J6"/>
    <mergeCell ref="B8:D8"/>
    <mergeCell ref="B10:D10"/>
    <mergeCell ref="B30:D30"/>
    <mergeCell ref="B32:D32"/>
    <mergeCell ref="B22:D22"/>
    <mergeCell ref="B31:H31"/>
    <mergeCell ref="B14:D14"/>
    <mergeCell ref="B18:D18"/>
    <mergeCell ref="B19:D19"/>
    <mergeCell ref="B11:H11"/>
    <mergeCell ref="B20:H20"/>
    <mergeCell ref="B17:D17"/>
    <mergeCell ref="B29:H29"/>
    <mergeCell ref="B15:D15"/>
    <mergeCell ref="B12:D12"/>
    <mergeCell ref="B13:D13"/>
    <mergeCell ref="H2:L2"/>
    <mergeCell ref="B9:H9"/>
    <mergeCell ref="J8:L8"/>
    <mergeCell ref="B25:D25"/>
    <mergeCell ref="J1:L1"/>
    <mergeCell ref="I3:L3"/>
    <mergeCell ref="B23:H23"/>
    <mergeCell ref="B5:K5"/>
  </mergeCells>
  <printOptions horizontalCentered="1"/>
  <pageMargins left="0.23622047244094491" right="0.23622047244094491" top="0.19685039370078741" bottom="0.19685039370078741" header="0.51181102362204722" footer="0.51181102362204722"/>
  <pageSetup paperSize="9" scale="7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План-график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Фураева Екатерина Дамировна</dc:creator>
  <cp:lastModifiedBy>Жарков Андрей Павлович</cp:lastModifiedBy>
  <cp:lastPrinted>2022-03-10T10:24:35Z</cp:lastPrinted>
  <dcterms:created xsi:type="dcterms:W3CDTF">2016-04-28T07:44:03Z</dcterms:created>
  <dcterms:modified xsi:type="dcterms:W3CDTF">2022-03-10T10:25:58Z</dcterms:modified>
</cp:coreProperties>
</file>