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1"/>
  </bookViews>
  <sheets>
    <sheet name="КЛ ТП ул.Ломоносова" sheetId="6" r:id="rId1"/>
    <sheet name="Лист1" sheetId="1" r:id="rId2"/>
    <sheet name="Лист2" sheetId="2" r:id="rId3"/>
    <sheet name="Лист3" sheetId="3" r:id="rId4"/>
  </sheets>
  <definedNames>
    <definedName name="_xlnm.Print_Titles" localSheetId="0">'КЛ ТП ул.Ломоносова'!$17:$17</definedName>
    <definedName name="_xlnm.Print_Area" localSheetId="0">'КЛ ТП ул.Ломоносова'!$A$1:$I$53</definedName>
  </definedNames>
  <calcPr calcId="145621"/>
</workbook>
</file>

<file path=xl/calcChain.xml><?xml version="1.0" encoding="utf-8"?>
<calcChain xmlns="http://schemas.openxmlformats.org/spreadsheetml/2006/main">
  <c r="I39" i="6" l="1"/>
  <c r="I32" i="6"/>
  <c r="I25" i="6"/>
  <c r="I18" i="6"/>
  <c r="I44" i="6" s="1"/>
  <c r="I45" i="6" l="1"/>
  <c r="I48" i="6"/>
  <c r="I49" i="6" l="1"/>
  <c r="I50" i="6" s="1"/>
</calcChain>
</file>

<file path=xl/sharedStrings.xml><?xml version="1.0" encoding="utf-8"?>
<sst xmlns="http://schemas.openxmlformats.org/spreadsheetml/2006/main" count="114" uniqueCount="72">
  <si>
    <t>Директор</t>
  </si>
  <si>
    <t xml:space="preserve">ООО «ГорЭнергоСервис»                                                                                                                                                                           </t>
  </si>
  <si>
    <t>Смета № 1</t>
  </si>
  <si>
    <t xml:space="preserve">на  рабочую документацию        
</t>
  </si>
  <si>
    <t>Проектирование КЛ-10кВ от соединительной муфты ТП-831 ул.Ломоносова,20 до соединительной муфтыТП-702 ул.Ломоносова,18Б. КЛ-10кВ от от соединительной муфты ТП-831 ул.Ломоносова,20 до соединительной муфты ТП-924 ул.Ломоносова,18Б. КЛ-10кВ от соединительной муфты ТП-764 ул.Ломоносова,18Б до соединительной муфты ТП-826 ул.Ломоносова,20.</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</si>
  <si>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</si>
  <si>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</si>
  <si>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</si>
  <si>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</si>
  <si>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</si>
  <si>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</si>
  <si>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</si>
  <si>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АПвБШв-10-4х3х150 - 426м ТП-831 К ТП-702</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</si>
  <si>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Х=426(м) 
Количество = 1</t>
  </si>
  <si>
    <t>(A + B * Xзад) * Количество * Кст * Ктек * K1 * K2
(7763 руб + 42 руб * 426) * 1 * 0.6 * 4.53 * 1.1 * 1.4 * 0.775</t>
  </si>
  <si>
    <t/>
  </si>
  <si>
    <t>Коэффициенты</t>
  </si>
  <si>
    <t>Стадия: Рабочая документация</t>
  </si>
  <si>
    <t>Кст = 0.6</t>
  </si>
  <si>
    <t>Ктек = 4.53
Письмо Минстроя России от 22.01.2021г. №1886-ИФ/09</t>
  </si>
  <si>
    <t>K1 = 1.05
Глава 2.8, п.2.8.1.1</t>
  </si>
  <si>
    <t>K2 = 1.2
Глава 2.8, п.2.8.1.1</t>
  </si>
  <si>
    <t>Разделы документации</t>
  </si>
  <si>
    <t>(24.5% + 23.5% + 2.5% + 17.0%  + 10.0%) = 77,5%</t>
  </si>
  <si>
    <r>
      <t xml:space="preserve">Кабельные линии напряжением до 35 кВ. Интервалы протяженности свыше 100 до 500 м. </t>
    </r>
    <r>
      <rPr>
        <b/>
        <sz val="8"/>
        <rFont val="Arial"/>
        <family val="2"/>
        <charset val="204"/>
      </rPr>
      <t xml:space="preserve"> Кабель АПвБШв-10-4х3х150 - 418м ТП-831 К ТП-924</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</si>
  <si>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Х=418(м) 
Количество = 1</t>
  </si>
  <si>
    <t>(A + B * Xзад) * Количество * Кст * Ктек * K1 * K2
(7763 руб + 42 руб * 418) * 1 * 0.6 * 4.53 * 1.1 * 1.4 * 0.775</t>
  </si>
  <si>
    <r>
      <t xml:space="preserve">Кабельные линии напряжением до 35 кВ. Интервалы протяженности свыше 100 до 500 м. </t>
    </r>
    <r>
      <rPr>
        <b/>
        <sz val="8"/>
        <rFont val="Arial"/>
        <family val="2"/>
        <charset val="204"/>
      </rPr>
      <t xml:space="preserve"> Кабель АПвБШв-10-4х3х150 - 278м ТП-8764 К ТП-826</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</si>
  <si>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Х=278(м) 
Количество = 1</t>
  </si>
  <si>
    <t>(A + B * Xзад) * Количество * Кст * Ктек * K1 * K2
(7763 руб + 42 руб * 278) * 1 * 0.6 * 4.53 * 1.1 * 1.4 * 0.775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</si>
  <si>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</si>
  <si>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</si>
  <si>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3</t>
  </si>
  <si>
    <t>(A + B * Xзад) * Количество * Кст * Ктек
(0 руб + 800 руб * 1) *3 * 0.50 * 4.53</t>
  </si>
  <si>
    <t>Стадия: Рабочий проект</t>
  </si>
  <si>
    <t>Кст = 0.50</t>
  </si>
  <si>
    <t>(100%) = 100%</t>
  </si>
  <si>
    <t>3</t>
  </si>
  <si>
    <t>Итого по смете:</t>
  </si>
  <si>
    <t>4</t>
  </si>
  <si>
    <t>Сбор исходных данных</t>
  </si>
  <si>
    <t>5</t>
  </si>
  <si>
    <t xml:space="preserve">Согласование с организациями города
</t>
  </si>
  <si>
    <t>6</t>
  </si>
  <si>
    <t xml:space="preserve">Инженерно-геодезические изыскания
</t>
  </si>
  <si>
    <t>7</t>
  </si>
  <si>
    <t>Итого без НДС</t>
  </si>
  <si>
    <t>8</t>
  </si>
  <si>
    <t>НДС</t>
  </si>
  <si>
    <t>9</t>
  </si>
  <si>
    <t>Всего по смете:</t>
  </si>
  <si>
    <t>Составил:</t>
  </si>
  <si>
    <t>Проверил:</t>
  </si>
  <si>
    <t>10% от п.5</t>
  </si>
  <si>
    <t>Сумма от п.5-8</t>
  </si>
  <si>
    <t>10</t>
  </si>
  <si>
    <t>20% от п.9</t>
  </si>
  <si>
    <t>11</t>
  </si>
  <si>
    <t>Сумма от п.9-10</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</si>
  <si>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</si>
  <si>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</si>
  <si>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</si>
  <si>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</si>
  <si>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</si>
  <si>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</si>
  <si>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</si>
  <si>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</si>
  <si>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</si>
  <si>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</si>
  <si>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</si>
  <si>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</si>
  <si>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 xml:space="preserve">   Приложение  № 2 к договору № 2126 П от "27" мая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</si>
</sst>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9"/>
      <name val="Tahoma"/>
      <family val="2"/>
      <charset val="204"/>
    </font>
    <font>
      <sz val="10"/>
      <name val="Times New Roman"/>
      <family val="1"/>
      <charset val="204"/>
    </font>
    <font>
      <sz val="12"/>
      <name val="Arial"/>
      <family val="2"/>
      <charset val="204"/>
    </font>
    <font>
      <sz val="12"/>
      <color indexed="8"/>
      <name val="Arial"/>
      <family val="2"/>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24">
      <alignment horizontal="center"/>
    </xf>
    <xf numFmtId="0" fontId="3" fillId="0" borderId="0">
      <alignment vertical="top"/>
    </xf>
    <xf numFmtId="0" fontId="16" fillId="0" borderId="24">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24">
      <alignment horizontal="center" wrapText="1"/>
    </xf>
    <xf numFmtId="0" fontId="3" fillId="0" borderId="0">
      <alignment vertical="top"/>
    </xf>
    <xf numFmtId="0" fontId="16" fillId="0" borderId="24">
      <alignment horizontal="center"/>
    </xf>
    <xf numFmtId="0" fontId="2" fillId="0" borderId="0"/>
    <xf numFmtId="0" fontId="16" fillId="0" borderId="0"/>
    <xf numFmtId="0" fontId="16" fillId="0" borderId="24">
      <alignment horizontal="center" wrapText="1"/>
    </xf>
    <xf numFmtId="0" fontId="16" fillId="0" borderId="24">
      <alignment horizontal="center"/>
    </xf>
    <xf numFmtId="0" fontId="16" fillId="0" borderId="24">
      <alignment horizontal="center" wrapText="1"/>
    </xf>
    <xf numFmtId="0" fontId="16" fillId="0" borderId="24">
      <alignment horizontal="center"/>
    </xf>
    <xf numFmtId="0" fontId="16" fillId="0" borderId="0">
      <alignment horizontal="center" vertical="top" wrapText="1"/>
    </xf>
    <xf numFmtId="0" fontId="16"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6" fillId="0" borderId="0">
      <alignment horizontal="left" vertical="top"/>
    </xf>
    <xf numFmtId="0" fontId="16" fillId="0" borderId="0"/>
  </cellStyleXfs>
  <cellXfs count="93">
    <xf numFmtId="0" fontId="0" fillId="0" borderId="0" xfId="0"/>
    <xf numFmtId="0" fontId="5" fillId="0" borderId="0" xfId="0" applyFont="1"/>
    <xf numFmtId="0" fontId="6" fillId="0" borderId="0" xfId="0" applyFont="1" applyAlignment="1"/>
    <xf numFmtId="0" fontId="4" fillId="0" borderId="0" xfId="0" applyFont="1"/>
    <xf numFmtId="0" fontId="6" fillId="0" borderId="0" xfId="0" applyFont="1"/>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3"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49" fontId="11" fillId="0" borderId="12" xfId="0" applyNumberFormat="1" applyFont="1" applyBorder="1" applyAlignment="1">
      <alignment horizontal="right" vertical="top" wrapText="1"/>
    </xf>
    <xf numFmtId="0" fontId="11" fillId="0" borderId="12" xfId="0" applyNumberFormat="1" applyFont="1" applyBorder="1" applyAlignment="1">
      <alignment horizontal="left" vertical="top" wrapText="1"/>
    </xf>
    <xf numFmtId="0" fontId="11" fillId="0" borderId="12"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5" fillId="0" borderId="16" xfId="0" applyNumberFormat="1" applyFont="1" applyBorder="1" applyAlignment="1">
      <alignment horizontal="left" vertical="top" wrapText="1"/>
    </xf>
    <xf numFmtId="0" fontId="5" fillId="0" borderId="16" xfId="0" applyNumberFormat="1" applyFont="1" applyBorder="1" applyAlignment="1">
      <alignment horizontal="right" vertical="top" wrapText="1"/>
    </xf>
    <xf numFmtId="49" fontId="11" fillId="0" borderId="20" xfId="0" applyNumberFormat="1" applyFont="1" applyBorder="1" applyAlignment="1">
      <alignment horizontal="right" vertical="top" wrapText="1"/>
    </xf>
    <xf numFmtId="0" fontId="14" fillId="0" borderId="20" xfId="0" applyNumberFormat="1" applyFont="1" applyBorder="1" applyAlignment="1">
      <alignment horizontal="left" vertical="top" wrapText="1"/>
    </xf>
    <xf numFmtId="0" fontId="5" fillId="0" borderId="20" xfId="0" applyNumberFormat="1" applyFont="1" applyBorder="1" applyAlignment="1">
      <alignment horizontal="right" vertical="top" wrapText="1"/>
    </xf>
    <xf numFmtId="49" fontId="11" fillId="0" borderId="20" xfId="0" applyNumberFormat="1" applyFont="1" applyBorder="1" applyAlignment="1">
      <alignment horizontal="center" vertical="top" wrapText="1"/>
    </xf>
    <xf numFmtId="0" fontId="11" fillId="0" borderId="20" xfId="0" applyNumberFormat="1" applyFont="1" applyBorder="1" applyAlignment="1">
      <alignment horizontal="left" vertical="top" wrapText="1"/>
    </xf>
    <xf numFmtId="4" fontId="11" fillId="0" borderId="20" xfId="0" applyNumberFormat="1" applyFont="1" applyBorder="1" applyAlignment="1">
      <alignment horizontal="right" vertical="top" wrapText="1"/>
    </xf>
    <xf numFmtId="4" fontId="4" fillId="0" borderId="0" xfId="0" applyNumberFormat="1" applyFont="1"/>
    <xf numFmtId="49" fontId="11" fillId="0" borderId="24" xfId="0" applyNumberFormat="1" applyFont="1" applyBorder="1" applyAlignment="1">
      <alignment horizontal="center" vertical="top" wrapText="1"/>
    </xf>
    <xf numFmtId="0" fontId="5" fillId="0" borderId="24" xfId="0" applyNumberFormat="1" applyFont="1" applyBorder="1" applyAlignment="1">
      <alignment horizontal="left" vertical="top" wrapText="1"/>
    </xf>
    <xf numFmtId="4" fontId="5" fillId="0" borderId="24" xfId="0" applyNumberFormat="1" applyFont="1" applyBorder="1" applyAlignment="1">
      <alignment horizontal="right" vertical="top" wrapText="1"/>
    </xf>
    <xf numFmtId="4" fontId="5" fillId="0" borderId="24" xfId="0" applyNumberFormat="1" applyFont="1" applyFill="1" applyBorder="1" applyAlignment="1">
      <alignment horizontal="right" vertical="top" wrapText="1"/>
    </xf>
    <xf numFmtId="0" fontId="14" fillId="0" borderId="24"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4" fontId="11" fillId="0" borderId="24" xfId="0" applyNumberFormat="1" applyFont="1" applyBorder="1" applyAlignment="1">
      <alignment horizontal="right" vertical="top" wrapText="1"/>
    </xf>
    <xf numFmtId="0" fontId="5" fillId="0" borderId="0" xfId="0" applyNumberFormat="1" applyFont="1" applyAlignment="1">
      <alignment wrapText="1"/>
    </xf>
    <xf numFmtId="0" fontId="17" fillId="0" borderId="0" xfId="0" applyFont="1"/>
    <xf numFmtId="0" fontId="5" fillId="0" borderId="0" xfId="0" applyNumberFormat="1" applyFont="1" applyAlignment="1">
      <alignment horizontal="left" vertical="top"/>
    </xf>
    <xf numFmtId="0" fontId="5" fillId="0" borderId="0" xfId="0" applyNumberFormat="1" applyFont="1"/>
    <xf numFmtId="0" fontId="18" fillId="0" borderId="0" xfId="0" applyFont="1"/>
    <xf numFmtId="0" fontId="10" fillId="0" borderId="0" xfId="0" applyNumberFormat="1" applyFont="1" applyAlignment="1">
      <alignment wrapText="1"/>
    </xf>
    <xf numFmtId="0" fontId="5" fillId="0" borderId="0" xfId="0" applyNumberFormat="1" applyFont="1" applyAlignment="1"/>
    <xf numFmtId="0" fontId="5" fillId="0" borderId="0" xfId="0" applyNumberFormat="1" applyFont="1" applyAlignment="1">
      <alignment horizontal="left" vertical="top" wrapText="1"/>
    </xf>
    <xf numFmtId="0" fontId="18" fillId="0" borderId="0" xfId="0" applyFont="1" applyAlignment="1">
      <alignment horizontal="left"/>
    </xf>
    <xf numFmtId="0" fontId="17" fillId="0" borderId="0" xfId="0" applyFont="1" applyAlignment="1">
      <alignment horizontal="left"/>
    </xf>
    <xf numFmtId="0" fontId="5" fillId="0" borderId="0" xfId="0" applyNumberFormat="1" applyFont="1" applyAlignment="1">
      <alignment horizontal="left" wrapText="1"/>
    </xf>
    <xf numFmtId="0" fontId="5" fillId="0" borderId="0" xfId="0" applyFont="1" applyAlignment="1"/>
    <xf numFmtId="0" fontId="18" fillId="0" borderId="0" xfId="0" applyFont="1" applyAlignment="1"/>
    <xf numFmtId="0" fontId="17" fillId="0" borderId="0" xfId="0" applyFont="1" applyAlignment="1"/>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5" fillId="0" borderId="25" xfId="0" applyNumberFormat="1" applyFont="1" applyBorder="1" applyAlignment="1">
      <alignment horizontal="center" vertical="top" wrapText="1"/>
    </xf>
    <xf numFmtId="0" fontId="5" fillId="0" borderId="26" xfId="0" applyNumberFormat="1" applyFont="1" applyBorder="1" applyAlignment="1">
      <alignment horizontal="center" vertical="top" wrapText="1"/>
    </xf>
    <xf numFmtId="0" fontId="5" fillId="0" borderId="27" xfId="0" applyNumberFormat="1" applyFont="1" applyBorder="1" applyAlignment="1">
      <alignment horizontal="center"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11" fillId="0" borderId="2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5" fillId="0" borderId="25" xfId="0" applyNumberFormat="1" applyFont="1" applyBorder="1" applyAlignment="1">
      <alignment horizontal="left" vertical="center" wrapText="1"/>
    </xf>
    <xf numFmtId="0" fontId="5" fillId="0" borderId="26" xfId="0" applyNumberFormat="1" applyFont="1" applyBorder="1" applyAlignment="1">
      <alignment horizontal="left" vertical="center"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3" xfId="0" applyNumberFormat="1" applyFont="1" applyBorder="1" applyAlignment="1">
      <alignment horizontal="left" vertical="top"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3" fillId="0" borderId="9"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5" fillId="0" borderId="9"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0" fontId="13" fillId="0" borderId="0" xfId="0"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7" fillId="0" borderId="23" xfId="0" applyFont="1" applyBorder="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5" fillId="0" borderId="0" xfId="0" applyNumberFormat="1" applyFont="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opLeftCell="A46" zoomScaleNormal="100" workbookViewId="0">
      <selection activeCell="F81" sqref="F81"/>
    </sheetView>
  </sheetViews>
  <sheetFormatPr defaultColWidth="9.140625" defaultRowHeight="14.25" x14ac:dyDescent="0.2"/>
  <cols>
    <col min="1" max="1" width="5.7109375" style="3" customWidth="1"/>
    <col min="2" max="3" width="8.28515625" style="3" customWidth="1"/>
    <col min="4" max="7" width="10.28515625" style="3" customWidth="1"/>
    <col min="8" max="8" width="13" style="3" customWidth="1"/>
    <col min="9" max="9" width="13.7109375" style="3" customWidth="1"/>
    <col min="10" max="10" width="12.7109375" style="3" customWidth="1"/>
    <col min="11" max="11" width="13.28515625" style="3" customWidth="1"/>
    <col min="12" max="16384" width="9.140625" style="3"/>
  </cols>
  <sheetData>
    <row r="1" spans="1:256" s="39" customFormat="1" x14ac:dyDescent="0.2">
      <c r="A1" s="1"/>
      <c r="B1" s="1"/>
      <c r="C1" s="84" t="s">
        <v>71</v>
      </c>
      <c r="D1" s="84"/>
      <c r="E1" s="84"/>
      <c r="F1" s="84"/>
      <c r="G1" s="84"/>
      <c r="H1" s="84"/>
      <c r="I1" s="84"/>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42" customFormat="1" x14ac:dyDescent="0.2">
      <c r="A2" s="1"/>
      <c r="B2" s="1"/>
      <c r="C2" s="1"/>
      <c r="D2" s="1"/>
      <c r="E2" s="1"/>
      <c r="F2" s="39"/>
      <c r="G2" s="39"/>
      <c r="H2" s="39"/>
      <c r="I2" s="39"/>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2" customFormat="1" ht="12.75" customHeight="1" x14ac:dyDescent="0.2">
      <c r="A3" s="92" t="s">
        <v>62</v>
      </c>
      <c r="B3" s="92"/>
      <c r="C3" s="92"/>
      <c r="D3" s="92"/>
      <c r="E3" s="1"/>
      <c r="F3" s="39"/>
      <c r="G3" s="39" t="s">
        <v>63</v>
      </c>
      <c r="H3" s="39"/>
      <c r="I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s="42" customFormat="1" ht="13.5" customHeight="1" x14ac:dyDescent="0.2">
      <c r="A4" s="92" t="s">
        <v>64</v>
      </c>
      <c r="B4" s="92"/>
      <c r="C4" s="92"/>
      <c r="D4" s="43"/>
      <c r="E4" s="1"/>
      <c r="F4" s="39"/>
      <c r="G4" s="39" t="s">
        <v>65</v>
      </c>
      <c r="H4" s="39"/>
      <c r="I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s="42" customFormat="1" ht="12.75" customHeight="1" x14ac:dyDescent="0.2">
      <c r="A5" s="37" t="s">
        <v>0</v>
      </c>
      <c r="B5" s="37"/>
      <c r="C5" s="43"/>
      <c r="D5" s="43"/>
      <c r="E5" s="1"/>
      <c r="F5" s="39"/>
      <c r="G5" s="37" t="s">
        <v>66</v>
      </c>
      <c r="H5" s="37"/>
      <c r="I5" s="37"/>
      <c r="K5" s="37"/>
      <c r="L5" s="37"/>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s="42" customFormat="1" ht="12.75" customHeight="1" x14ac:dyDescent="0.2">
      <c r="A6" s="37" t="s">
        <v>1</v>
      </c>
      <c r="B6" s="37"/>
      <c r="C6" s="43"/>
      <c r="D6" s="43"/>
      <c r="E6" s="1"/>
      <c r="F6" s="39"/>
      <c r="G6" s="37" t="s">
        <v>67</v>
      </c>
      <c r="H6" s="37"/>
      <c r="I6" s="37"/>
      <c r="K6" s="37"/>
      <c r="L6" s="37"/>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42" customFormat="1" ht="12.75" customHeight="1" x14ac:dyDescent="0.2">
      <c r="A7" s="1"/>
      <c r="B7" s="1"/>
      <c r="C7" s="1"/>
      <c r="D7" s="1"/>
      <c r="E7" s="1"/>
      <c r="F7" s="39"/>
      <c r="G7" s="37"/>
      <c r="H7" s="37"/>
      <c r="I7" s="37"/>
      <c r="K7" s="37"/>
      <c r="L7" s="37"/>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s="42" customFormat="1" ht="38.25" customHeight="1" x14ac:dyDescent="0.2">
      <c r="A8" s="40" t="s">
        <v>68</v>
      </c>
      <c r="B8" s="37"/>
      <c r="C8" s="43"/>
      <c r="D8" s="43"/>
      <c r="E8" s="1"/>
      <c r="F8" s="39"/>
      <c r="G8" s="40" t="s">
        <v>69</v>
      </c>
      <c r="H8" s="37"/>
      <c r="I8" s="37"/>
      <c r="K8" s="37"/>
      <c r="L8" s="37"/>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s="42" customFormat="1" ht="22.5" customHeight="1" x14ac:dyDescent="0.2">
      <c r="A9" s="44" t="s">
        <v>70</v>
      </c>
      <c r="B9" s="45"/>
      <c r="C9" s="46"/>
      <c r="D9" s="46"/>
      <c r="E9" s="47"/>
      <c r="G9" s="48" t="s">
        <v>70</v>
      </c>
      <c r="H9" s="49"/>
      <c r="I9" s="49"/>
      <c r="K9" s="49"/>
      <c r="L9" s="49"/>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47"/>
      <c r="BT9" s="47"/>
      <c r="BU9" s="47"/>
      <c r="BV9" s="47"/>
      <c r="BW9" s="47"/>
      <c r="BX9" s="47"/>
      <c r="BY9" s="47"/>
      <c r="BZ9" s="47"/>
      <c r="CA9" s="47"/>
      <c r="CB9" s="47"/>
      <c r="CC9" s="47"/>
      <c r="CD9" s="47"/>
      <c r="CE9" s="47"/>
      <c r="CF9" s="47"/>
      <c r="CG9" s="47"/>
      <c r="CH9" s="47"/>
      <c r="CI9" s="47"/>
      <c r="CJ9" s="47"/>
      <c r="CK9" s="47"/>
      <c r="CL9" s="47"/>
      <c r="CM9" s="47"/>
      <c r="CN9" s="47"/>
      <c r="CO9" s="47"/>
      <c r="CP9" s="47"/>
      <c r="CQ9" s="47"/>
      <c r="CR9" s="47"/>
      <c r="CS9" s="47"/>
      <c r="CT9" s="47"/>
      <c r="CU9" s="47"/>
      <c r="CV9" s="47"/>
      <c r="CW9" s="47"/>
      <c r="CX9" s="47"/>
      <c r="CY9" s="47"/>
      <c r="CZ9" s="47"/>
      <c r="DA9" s="47"/>
      <c r="DB9" s="47"/>
      <c r="DC9" s="47"/>
      <c r="DD9" s="47"/>
      <c r="DE9" s="47"/>
      <c r="DF9" s="47"/>
      <c r="DG9" s="47"/>
      <c r="DH9" s="47"/>
      <c r="DI9" s="47"/>
      <c r="DJ9" s="47"/>
      <c r="DK9" s="47"/>
      <c r="DL9" s="47"/>
      <c r="DM9" s="47"/>
      <c r="DN9" s="47"/>
      <c r="DO9" s="47"/>
      <c r="DP9" s="47"/>
      <c r="DQ9" s="47"/>
      <c r="DR9" s="47"/>
      <c r="DS9" s="47"/>
      <c r="DT9" s="47"/>
      <c r="DU9" s="47"/>
      <c r="DV9" s="47"/>
      <c r="DW9" s="47"/>
      <c r="DX9" s="47"/>
      <c r="DY9" s="47"/>
      <c r="DZ9" s="47"/>
      <c r="EA9" s="47"/>
      <c r="EB9" s="47"/>
      <c r="EC9" s="47"/>
      <c r="ED9" s="47"/>
      <c r="EE9" s="47"/>
      <c r="EF9" s="47"/>
      <c r="EG9" s="47"/>
      <c r="EH9" s="47"/>
      <c r="EI9" s="47"/>
      <c r="EJ9" s="47"/>
      <c r="EK9" s="47"/>
      <c r="EL9" s="47"/>
      <c r="EM9" s="47"/>
      <c r="EN9" s="47"/>
      <c r="EO9" s="47"/>
      <c r="EP9" s="47"/>
      <c r="EQ9" s="47"/>
      <c r="ER9" s="47"/>
      <c r="ES9" s="47"/>
      <c r="ET9" s="47"/>
      <c r="EU9" s="47"/>
      <c r="EV9" s="47"/>
      <c r="EW9" s="47"/>
      <c r="EX9" s="47"/>
      <c r="EY9" s="47"/>
      <c r="EZ9" s="47"/>
      <c r="FA9" s="47"/>
      <c r="FB9" s="47"/>
      <c r="FC9" s="47"/>
      <c r="FD9" s="47"/>
      <c r="FE9" s="47"/>
      <c r="FF9" s="47"/>
      <c r="FG9" s="47"/>
      <c r="FH9" s="47"/>
      <c r="FI9" s="47"/>
      <c r="FJ9" s="47"/>
      <c r="FK9" s="47"/>
      <c r="FL9" s="47"/>
      <c r="FM9" s="47"/>
      <c r="FN9" s="47"/>
      <c r="FO9" s="47"/>
      <c r="FP9" s="47"/>
      <c r="FQ9" s="47"/>
      <c r="FR9" s="47"/>
      <c r="FS9" s="47"/>
      <c r="FT9" s="47"/>
      <c r="FU9" s="47"/>
      <c r="FV9" s="47"/>
      <c r="FW9" s="47"/>
      <c r="FX9" s="47"/>
      <c r="FY9" s="47"/>
      <c r="FZ9" s="47"/>
      <c r="GA9" s="47"/>
      <c r="GB9" s="47"/>
      <c r="GC9" s="47"/>
      <c r="GD9" s="47"/>
      <c r="GE9" s="47"/>
      <c r="GF9" s="47"/>
      <c r="GG9" s="47"/>
      <c r="GH9" s="47"/>
      <c r="GI9" s="47"/>
      <c r="GJ9" s="47"/>
      <c r="GK9" s="47"/>
      <c r="GL9" s="47"/>
      <c r="GM9" s="47"/>
      <c r="GN9" s="47"/>
      <c r="GO9" s="47"/>
      <c r="GP9" s="47"/>
      <c r="GQ9" s="47"/>
      <c r="GR9" s="47"/>
      <c r="GS9" s="47"/>
      <c r="GT9" s="47"/>
      <c r="GU9" s="47"/>
      <c r="GV9" s="47"/>
      <c r="GW9" s="47"/>
      <c r="GX9" s="47"/>
      <c r="GY9" s="47"/>
      <c r="GZ9" s="47"/>
      <c r="HA9" s="47"/>
      <c r="HB9" s="47"/>
      <c r="HC9" s="47"/>
      <c r="HD9" s="47"/>
      <c r="HE9" s="47"/>
      <c r="HF9" s="47"/>
      <c r="HG9" s="47"/>
      <c r="HH9" s="47"/>
      <c r="HI9" s="47"/>
      <c r="HJ9" s="47"/>
      <c r="HK9" s="47"/>
      <c r="HL9" s="47"/>
      <c r="HM9" s="47"/>
      <c r="HN9" s="47"/>
      <c r="HO9" s="47"/>
      <c r="HP9" s="47"/>
      <c r="HQ9" s="47"/>
      <c r="HR9" s="47"/>
      <c r="HS9" s="47"/>
      <c r="HT9" s="47"/>
      <c r="HU9" s="47"/>
      <c r="HV9" s="47"/>
      <c r="HW9" s="47"/>
      <c r="HX9" s="47"/>
      <c r="HY9" s="47"/>
      <c r="HZ9" s="47"/>
      <c r="IA9" s="47"/>
      <c r="IB9" s="47"/>
      <c r="IC9" s="47"/>
      <c r="ID9" s="47"/>
      <c r="IE9" s="47"/>
      <c r="IF9" s="47"/>
      <c r="IG9" s="47"/>
      <c r="IH9" s="47"/>
      <c r="II9" s="47"/>
      <c r="IJ9" s="47"/>
      <c r="IK9" s="47"/>
      <c r="IL9" s="47"/>
      <c r="IM9" s="47"/>
      <c r="IN9" s="47"/>
      <c r="IO9" s="47"/>
      <c r="IP9" s="47"/>
      <c r="IQ9" s="47"/>
      <c r="IR9" s="47"/>
      <c r="IS9" s="47"/>
      <c r="IT9" s="47"/>
      <c r="IU9" s="47"/>
      <c r="IV9" s="47"/>
    </row>
    <row r="10" spans="1:256" s="42" customFormat="1" ht="22.5" customHeight="1" x14ac:dyDescent="0.2">
      <c r="A10" s="44"/>
      <c r="B10" s="45"/>
      <c r="C10" s="46"/>
      <c r="D10" s="46"/>
      <c r="E10" s="47"/>
      <c r="G10" s="48"/>
      <c r="H10" s="49"/>
      <c r="I10" s="49"/>
      <c r="K10" s="49"/>
      <c r="L10" s="49"/>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X10" s="47"/>
      <c r="BY10" s="47"/>
      <c r="BZ10" s="47"/>
      <c r="CA10" s="47"/>
      <c r="CB10" s="47"/>
      <c r="CC10" s="47"/>
      <c r="CD10" s="47"/>
      <c r="CE10" s="47"/>
      <c r="CF10" s="47"/>
      <c r="CG10" s="47"/>
      <c r="CH10" s="47"/>
      <c r="CI10" s="47"/>
      <c r="CJ10" s="47"/>
      <c r="CK10" s="47"/>
      <c r="CL10" s="47"/>
      <c r="CM10" s="47"/>
      <c r="CN10" s="47"/>
      <c r="CO10" s="47"/>
      <c r="CP10" s="47"/>
      <c r="CQ10" s="47"/>
      <c r="CR10" s="47"/>
      <c r="CS10" s="47"/>
      <c r="CT10" s="47"/>
      <c r="CU10" s="47"/>
      <c r="CV10" s="47"/>
      <c r="CW10" s="47"/>
      <c r="CX10" s="47"/>
      <c r="CY10" s="47"/>
      <c r="CZ10" s="47"/>
      <c r="DA10" s="47"/>
      <c r="DB10" s="47"/>
      <c r="DC10" s="47"/>
      <c r="DD10" s="47"/>
      <c r="DE10" s="47"/>
      <c r="DF10" s="47"/>
      <c r="DG10" s="47"/>
      <c r="DH10" s="47"/>
      <c r="DI10" s="47"/>
      <c r="DJ10" s="47"/>
      <c r="DK10" s="47"/>
      <c r="DL10" s="47"/>
      <c r="DM10" s="47"/>
      <c r="DN10" s="47"/>
      <c r="DO10" s="47"/>
      <c r="DP10" s="47"/>
      <c r="DQ10" s="47"/>
      <c r="DR10" s="47"/>
      <c r="DS10" s="47"/>
      <c r="DT10" s="47"/>
      <c r="DU10" s="47"/>
      <c r="DV10" s="47"/>
      <c r="DW10" s="47"/>
      <c r="DX10" s="47"/>
      <c r="DY10" s="47"/>
      <c r="DZ10" s="47"/>
      <c r="EA10" s="47"/>
      <c r="EB10" s="47"/>
      <c r="EC10" s="47"/>
      <c r="ED10" s="47"/>
      <c r="EE10" s="47"/>
      <c r="EF10" s="47"/>
      <c r="EG10" s="47"/>
      <c r="EH10" s="47"/>
      <c r="EI10" s="47"/>
      <c r="EJ10" s="47"/>
      <c r="EK10" s="47"/>
      <c r="EL10" s="47"/>
      <c r="EM10" s="47"/>
      <c r="EN10" s="47"/>
      <c r="EO10" s="47"/>
      <c r="EP10" s="47"/>
      <c r="EQ10" s="47"/>
      <c r="ER10" s="47"/>
      <c r="ES10" s="47"/>
      <c r="ET10" s="47"/>
      <c r="EU10" s="47"/>
      <c r="EV10" s="47"/>
      <c r="EW10" s="47"/>
      <c r="EX10" s="47"/>
      <c r="EY10" s="47"/>
      <c r="EZ10" s="47"/>
      <c r="FA10" s="47"/>
      <c r="FB10" s="47"/>
      <c r="FC10" s="47"/>
      <c r="FD10" s="47"/>
      <c r="FE10" s="47"/>
      <c r="FF10" s="47"/>
      <c r="FG10" s="47"/>
      <c r="FH10" s="47"/>
      <c r="FI10" s="47"/>
      <c r="FJ10" s="47"/>
      <c r="FK10" s="47"/>
      <c r="FL10" s="47"/>
      <c r="FM10" s="47"/>
      <c r="FN10" s="47"/>
      <c r="FO10" s="47"/>
      <c r="FP10" s="47"/>
      <c r="FQ10" s="47"/>
      <c r="FR10" s="47"/>
      <c r="FS10" s="47"/>
      <c r="FT10" s="47"/>
      <c r="FU10" s="47"/>
      <c r="FV10" s="47"/>
      <c r="FW10" s="47"/>
      <c r="FX10" s="47"/>
      <c r="FY10" s="47"/>
      <c r="FZ10" s="47"/>
      <c r="GA10" s="47"/>
      <c r="GB10" s="47"/>
      <c r="GC10" s="47"/>
      <c r="GD10" s="47"/>
      <c r="GE10" s="47"/>
      <c r="GF10" s="47"/>
      <c r="GG10" s="47"/>
      <c r="GH10" s="47"/>
      <c r="GI10" s="47"/>
      <c r="GJ10" s="47"/>
      <c r="GK10" s="47"/>
      <c r="GL10" s="47"/>
      <c r="GM10" s="47"/>
      <c r="GN10" s="47"/>
      <c r="GO10" s="47"/>
      <c r="GP10" s="47"/>
      <c r="GQ10" s="47"/>
      <c r="GR10" s="47"/>
      <c r="GS10" s="47"/>
      <c r="GT10" s="47"/>
      <c r="GU10" s="47"/>
      <c r="GV10" s="47"/>
      <c r="GW10" s="47"/>
      <c r="GX10" s="47"/>
      <c r="GY10" s="47"/>
      <c r="GZ10" s="47"/>
      <c r="HA10" s="47"/>
      <c r="HB10" s="47"/>
      <c r="HC10" s="47"/>
      <c r="HD10" s="47"/>
      <c r="HE10" s="47"/>
      <c r="HF10" s="47"/>
      <c r="HG10" s="47"/>
      <c r="HH10" s="47"/>
      <c r="HI10" s="47"/>
      <c r="HJ10" s="47"/>
      <c r="HK10" s="47"/>
      <c r="HL10" s="47"/>
      <c r="HM10" s="47"/>
      <c r="HN10" s="47"/>
      <c r="HO10" s="47"/>
      <c r="HP10" s="47"/>
      <c r="HQ10" s="47"/>
      <c r="HR10" s="47"/>
      <c r="HS10" s="47"/>
      <c r="HT10" s="47"/>
      <c r="HU10" s="47"/>
      <c r="HV10" s="47"/>
      <c r="HW10" s="47"/>
      <c r="HX10" s="47"/>
      <c r="HY10" s="47"/>
      <c r="HZ10" s="47"/>
      <c r="IA10" s="47"/>
      <c r="IB10" s="47"/>
      <c r="IC10" s="47"/>
      <c r="ID10" s="47"/>
      <c r="IE10" s="47"/>
      <c r="IF10" s="47"/>
      <c r="IG10" s="47"/>
      <c r="IH10" s="47"/>
      <c r="II10" s="47"/>
      <c r="IJ10" s="47"/>
      <c r="IK10" s="47"/>
      <c r="IL10" s="47"/>
      <c r="IM10" s="47"/>
      <c r="IN10" s="47"/>
      <c r="IO10" s="47"/>
      <c r="IP10" s="47"/>
      <c r="IQ10" s="47"/>
      <c r="IR10" s="47"/>
      <c r="IS10" s="47"/>
      <c r="IT10" s="47"/>
      <c r="IU10" s="47"/>
      <c r="IV10" s="47"/>
    </row>
    <row r="11" spans="1:256" ht="15" x14ac:dyDescent="0.25">
      <c r="A11" s="85" t="s">
        <v>2</v>
      </c>
      <c r="B11" s="85"/>
      <c r="C11" s="85"/>
      <c r="D11" s="85"/>
      <c r="E11" s="85"/>
      <c r="F11" s="85"/>
      <c r="G11" s="85"/>
      <c r="H11" s="85"/>
      <c r="I11" s="2"/>
    </row>
    <row r="12" spans="1:256" ht="15" x14ac:dyDescent="0.25">
      <c r="A12" s="86" t="s">
        <v>3</v>
      </c>
      <c r="B12" s="87"/>
      <c r="C12" s="87"/>
      <c r="D12" s="87"/>
      <c r="E12" s="87"/>
      <c r="F12" s="87"/>
      <c r="G12" s="87"/>
      <c r="H12" s="87"/>
      <c r="I12" s="2"/>
    </row>
    <row r="13" spans="1:256" ht="15" x14ac:dyDescent="0.25">
      <c r="E13" s="4"/>
    </row>
    <row r="14" spans="1:256" ht="66.599999999999994" customHeight="1" x14ac:dyDescent="0.2">
      <c r="A14" s="88" t="s">
        <v>4</v>
      </c>
      <c r="B14" s="88"/>
      <c r="C14" s="88"/>
      <c r="D14" s="88"/>
      <c r="E14" s="88"/>
      <c r="F14" s="88"/>
      <c r="G14" s="88"/>
      <c r="H14" s="88"/>
      <c r="I14" s="88"/>
    </row>
    <row r="15" spans="1:256" ht="14.25" customHeight="1" x14ac:dyDescent="0.2">
      <c r="A15" s="5"/>
      <c r="D15" s="6"/>
      <c r="E15" s="7" t="s">
        <v>5</v>
      </c>
    </row>
    <row r="16" spans="1:256" ht="105" customHeight="1" x14ac:dyDescent="0.2">
      <c r="A16" s="8" t="s">
        <v>6</v>
      </c>
      <c r="B16" s="89" t="s">
        <v>7</v>
      </c>
      <c r="C16" s="90"/>
      <c r="D16" s="89" t="s">
        <v>8</v>
      </c>
      <c r="E16" s="91"/>
      <c r="F16" s="91"/>
      <c r="G16" s="90"/>
      <c r="H16" s="9" t="s">
        <v>9</v>
      </c>
      <c r="I16" s="8" t="s">
        <v>10</v>
      </c>
    </row>
    <row r="17" spans="1:10" x14ac:dyDescent="0.2">
      <c r="A17" s="10" t="s">
        <v>11</v>
      </c>
      <c r="B17" s="81">
        <v>2</v>
      </c>
      <c r="C17" s="82"/>
      <c r="D17" s="81">
        <v>3</v>
      </c>
      <c r="E17" s="83"/>
      <c r="F17" s="83"/>
      <c r="G17" s="82"/>
      <c r="H17" s="11">
        <v>4</v>
      </c>
      <c r="I17" s="11">
        <v>5</v>
      </c>
    </row>
    <row r="18" spans="1:10" ht="150.75" customHeight="1" x14ac:dyDescent="0.2">
      <c r="A18" s="12" t="s">
        <v>11</v>
      </c>
      <c r="B18" s="70" t="s">
        <v>12</v>
      </c>
      <c r="C18" s="71"/>
      <c r="D18" s="78" t="s">
        <v>13</v>
      </c>
      <c r="E18" s="79"/>
      <c r="F18" s="79"/>
      <c r="G18" s="80"/>
      <c r="H18" s="13" t="s">
        <v>14</v>
      </c>
      <c r="I18" s="14">
        <f>(7763+42*426)*1*0.6*4.53*1.05*1.2*0.775</f>
        <v>68091.628185000009</v>
      </c>
      <c r="J18" s="15"/>
    </row>
    <row r="19" spans="1:10" ht="13.9" customHeight="1" x14ac:dyDescent="0.2">
      <c r="A19" s="16" t="s">
        <v>15</v>
      </c>
      <c r="B19" s="75" t="s">
        <v>16</v>
      </c>
      <c r="C19" s="76"/>
      <c r="D19" s="75"/>
      <c r="E19" s="77"/>
      <c r="F19" s="77"/>
      <c r="G19" s="76"/>
      <c r="H19" s="17"/>
      <c r="I19" s="18"/>
    </row>
    <row r="20" spans="1:10" ht="30" customHeight="1" x14ac:dyDescent="0.2">
      <c r="A20" s="19" t="s">
        <v>15</v>
      </c>
      <c r="B20" s="64" t="s">
        <v>17</v>
      </c>
      <c r="C20" s="65"/>
      <c r="D20" s="64" t="s">
        <v>18</v>
      </c>
      <c r="E20" s="66"/>
      <c r="F20" s="66"/>
      <c r="G20" s="65"/>
      <c r="H20" s="20"/>
      <c r="I20" s="21"/>
    </row>
    <row r="21" spans="1:10" ht="52.9" customHeight="1" x14ac:dyDescent="0.2">
      <c r="A21" s="19" t="s">
        <v>15</v>
      </c>
      <c r="B21" s="64"/>
      <c r="C21" s="65"/>
      <c r="D21" s="64" t="s">
        <v>19</v>
      </c>
      <c r="E21" s="66"/>
      <c r="F21" s="66"/>
      <c r="G21" s="65"/>
      <c r="H21" s="20"/>
      <c r="I21" s="21"/>
    </row>
    <row r="22" spans="1:10" ht="33" customHeight="1" x14ac:dyDescent="0.2">
      <c r="A22" s="19" t="s">
        <v>15</v>
      </c>
      <c r="B22" s="64"/>
      <c r="C22" s="65"/>
      <c r="D22" s="64" t="s">
        <v>20</v>
      </c>
      <c r="E22" s="66"/>
      <c r="F22" s="66"/>
      <c r="G22" s="65"/>
      <c r="H22" s="20"/>
      <c r="I22" s="21"/>
    </row>
    <row r="23" spans="1:10" ht="38.450000000000003" customHeight="1" x14ac:dyDescent="0.2">
      <c r="A23" s="19" t="s">
        <v>15</v>
      </c>
      <c r="B23" s="64"/>
      <c r="C23" s="65"/>
      <c r="D23" s="64" t="s">
        <v>21</v>
      </c>
      <c r="E23" s="66"/>
      <c r="F23" s="66"/>
      <c r="G23" s="65"/>
      <c r="H23" s="20"/>
      <c r="I23" s="21"/>
    </row>
    <row r="24" spans="1:10" ht="66" customHeight="1" x14ac:dyDescent="0.2">
      <c r="A24" s="22" t="s">
        <v>15</v>
      </c>
      <c r="B24" s="67" t="s">
        <v>22</v>
      </c>
      <c r="C24" s="68"/>
      <c r="D24" s="67"/>
      <c r="E24" s="69"/>
      <c r="F24" s="69"/>
      <c r="G24" s="68"/>
      <c r="H24" s="23" t="s">
        <v>23</v>
      </c>
      <c r="I24" s="24"/>
    </row>
    <row r="25" spans="1:10" ht="150.75" customHeight="1" x14ac:dyDescent="0.2">
      <c r="A25" s="12" t="s">
        <v>30</v>
      </c>
      <c r="B25" s="70" t="s">
        <v>24</v>
      </c>
      <c r="C25" s="71"/>
      <c r="D25" s="78" t="s">
        <v>25</v>
      </c>
      <c r="E25" s="79"/>
      <c r="F25" s="79"/>
      <c r="G25" s="80"/>
      <c r="H25" s="13" t="s">
        <v>26</v>
      </c>
      <c r="I25" s="14">
        <f>(7763+42*418)*1*0.6*4.53*1.05*1.2*0.775</f>
        <v>67199.841513000007</v>
      </c>
      <c r="J25" s="15"/>
    </row>
    <row r="26" spans="1:10" ht="13.9" customHeight="1" x14ac:dyDescent="0.2">
      <c r="A26" s="16" t="s">
        <v>15</v>
      </c>
      <c r="B26" s="75" t="s">
        <v>16</v>
      </c>
      <c r="C26" s="76"/>
      <c r="D26" s="75"/>
      <c r="E26" s="77"/>
      <c r="F26" s="77"/>
      <c r="G26" s="76"/>
      <c r="H26" s="17"/>
      <c r="I26" s="18"/>
    </row>
    <row r="27" spans="1:10" ht="30" customHeight="1" x14ac:dyDescent="0.2">
      <c r="A27" s="19" t="s">
        <v>15</v>
      </c>
      <c r="B27" s="64" t="s">
        <v>17</v>
      </c>
      <c r="C27" s="65"/>
      <c r="D27" s="64" t="s">
        <v>18</v>
      </c>
      <c r="E27" s="66"/>
      <c r="F27" s="66"/>
      <c r="G27" s="65"/>
      <c r="H27" s="20"/>
      <c r="I27" s="21"/>
    </row>
    <row r="28" spans="1:10" ht="52.9" customHeight="1" x14ac:dyDescent="0.2">
      <c r="A28" s="19" t="s">
        <v>15</v>
      </c>
      <c r="B28" s="64"/>
      <c r="C28" s="65"/>
      <c r="D28" s="64" t="s">
        <v>19</v>
      </c>
      <c r="E28" s="66"/>
      <c r="F28" s="66"/>
      <c r="G28" s="65"/>
      <c r="H28" s="20"/>
      <c r="I28" s="21"/>
    </row>
    <row r="29" spans="1:10" ht="33" customHeight="1" x14ac:dyDescent="0.2">
      <c r="A29" s="19" t="s">
        <v>15</v>
      </c>
      <c r="B29" s="64"/>
      <c r="C29" s="65"/>
      <c r="D29" s="64" t="s">
        <v>20</v>
      </c>
      <c r="E29" s="66"/>
      <c r="F29" s="66"/>
      <c r="G29" s="65"/>
      <c r="H29" s="20"/>
      <c r="I29" s="21"/>
    </row>
    <row r="30" spans="1:10" ht="38.450000000000003" customHeight="1" x14ac:dyDescent="0.2">
      <c r="A30" s="19" t="s">
        <v>15</v>
      </c>
      <c r="B30" s="64"/>
      <c r="C30" s="65"/>
      <c r="D30" s="64" t="s">
        <v>21</v>
      </c>
      <c r="E30" s="66"/>
      <c r="F30" s="66"/>
      <c r="G30" s="65"/>
      <c r="H30" s="20"/>
      <c r="I30" s="21"/>
    </row>
    <row r="31" spans="1:10" ht="66" customHeight="1" x14ac:dyDescent="0.2">
      <c r="A31" s="22" t="s">
        <v>15</v>
      </c>
      <c r="B31" s="67" t="s">
        <v>22</v>
      </c>
      <c r="C31" s="68"/>
      <c r="D31" s="67"/>
      <c r="E31" s="69"/>
      <c r="F31" s="69"/>
      <c r="G31" s="68"/>
      <c r="H31" s="23" t="s">
        <v>23</v>
      </c>
      <c r="I31" s="24"/>
    </row>
    <row r="32" spans="1:10" ht="150.75" customHeight="1" x14ac:dyDescent="0.2">
      <c r="A32" s="12" t="s">
        <v>37</v>
      </c>
      <c r="B32" s="70" t="s">
        <v>27</v>
      </c>
      <c r="C32" s="71"/>
      <c r="D32" s="78" t="s">
        <v>28</v>
      </c>
      <c r="E32" s="79"/>
      <c r="F32" s="79"/>
      <c r="G32" s="80"/>
      <c r="H32" s="13" t="s">
        <v>29</v>
      </c>
      <c r="I32" s="14">
        <f>(7763+42*278)*1*0.6*4.53*1.05*1.2*0.775</f>
        <v>51593.574753000008</v>
      </c>
      <c r="J32" s="15"/>
    </row>
    <row r="33" spans="1:10" ht="13.9" customHeight="1" x14ac:dyDescent="0.2">
      <c r="A33" s="16" t="s">
        <v>15</v>
      </c>
      <c r="B33" s="75" t="s">
        <v>16</v>
      </c>
      <c r="C33" s="76"/>
      <c r="D33" s="75"/>
      <c r="E33" s="77"/>
      <c r="F33" s="77"/>
      <c r="G33" s="76"/>
      <c r="H33" s="17"/>
      <c r="I33" s="18"/>
    </row>
    <row r="34" spans="1:10" ht="30" customHeight="1" x14ac:dyDescent="0.2">
      <c r="A34" s="19" t="s">
        <v>15</v>
      </c>
      <c r="B34" s="64" t="s">
        <v>17</v>
      </c>
      <c r="C34" s="65"/>
      <c r="D34" s="64" t="s">
        <v>18</v>
      </c>
      <c r="E34" s="66"/>
      <c r="F34" s="66"/>
      <c r="G34" s="65"/>
      <c r="H34" s="20"/>
      <c r="I34" s="21"/>
    </row>
    <row r="35" spans="1:10" ht="52.9" customHeight="1" x14ac:dyDescent="0.2">
      <c r="A35" s="19" t="s">
        <v>15</v>
      </c>
      <c r="B35" s="64"/>
      <c r="C35" s="65"/>
      <c r="D35" s="64" t="s">
        <v>19</v>
      </c>
      <c r="E35" s="66"/>
      <c r="F35" s="66"/>
      <c r="G35" s="65"/>
      <c r="H35" s="20"/>
      <c r="I35" s="21"/>
    </row>
    <row r="36" spans="1:10" ht="33" customHeight="1" x14ac:dyDescent="0.2">
      <c r="A36" s="19" t="s">
        <v>15</v>
      </c>
      <c r="B36" s="64"/>
      <c r="C36" s="65"/>
      <c r="D36" s="64" t="s">
        <v>20</v>
      </c>
      <c r="E36" s="66"/>
      <c r="F36" s="66"/>
      <c r="G36" s="65"/>
      <c r="H36" s="20"/>
      <c r="I36" s="21"/>
    </row>
    <row r="37" spans="1:10" ht="38.450000000000003" customHeight="1" x14ac:dyDescent="0.2">
      <c r="A37" s="19" t="s">
        <v>15</v>
      </c>
      <c r="B37" s="64"/>
      <c r="C37" s="65"/>
      <c r="D37" s="64" t="s">
        <v>21</v>
      </c>
      <c r="E37" s="66"/>
      <c r="F37" s="66"/>
      <c r="G37" s="65"/>
      <c r="H37" s="20"/>
      <c r="I37" s="21"/>
    </row>
    <row r="38" spans="1:10" ht="66" customHeight="1" x14ac:dyDescent="0.2">
      <c r="A38" s="22" t="s">
        <v>15</v>
      </c>
      <c r="B38" s="67" t="s">
        <v>22</v>
      </c>
      <c r="C38" s="68"/>
      <c r="D38" s="67"/>
      <c r="E38" s="69"/>
      <c r="F38" s="69"/>
      <c r="G38" s="68"/>
      <c r="H38" s="23" t="s">
        <v>23</v>
      </c>
      <c r="I38" s="24"/>
    </row>
    <row r="39" spans="1:10" ht="129" customHeight="1" x14ac:dyDescent="0.2">
      <c r="A39" s="12" t="s">
        <v>39</v>
      </c>
      <c r="B39" s="70" t="s">
        <v>31</v>
      </c>
      <c r="C39" s="71"/>
      <c r="D39" s="72" t="s">
        <v>32</v>
      </c>
      <c r="E39" s="73"/>
      <c r="F39" s="73"/>
      <c r="G39" s="74"/>
      <c r="H39" s="13" t="s">
        <v>33</v>
      </c>
      <c r="I39" s="14">
        <f>(0+ 800 * 1) * 3* 0.5 * 4.53</f>
        <v>5436</v>
      </c>
    </row>
    <row r="40" spans="1:10" ht="13.9" customHeight="1" x14ac:dyDescent="0.2">
      <c r="A40" s="16" t="s">
        <v>15</v>
      </c>
      <c r="B40" s="75" t="s">
        <v>16</v>
      </c>
      <c r="C40" s="76"/>
      <c r="D40" s="75"/>
      <c r="E40" s="77"/>
      <c r="F40" s="77"/>
      <c r="G40" s="76"/>
      <c r="H40" s="17"/>
      <c r="I40" s="18"/>
    </row>
    <row r="41" spans="1:10" ht="32.450000000000003" customHeight="1" x14ac:dyDescent="0.2">
      <c r="A41" s="19" t="s">
        <v>15</v>
      </c>
      <c r="B41" s="64" t="s">
        <v>34</v>
      </c>
      <c r="C41" s="65"/>
      <c r="D41" s="64" t="s">
        <v>35</v>
      </c>
      <c r="E41" s="66"/>
      <c r="F41" s="66"/>
      <c r="G41" s="65"/>
      <c r="H41" s="20"/>
      <c r="I41" s="21"/>
    </row>
    <row r="42" spans="1:10" ht="46.9" customHeight="1" x14ac:dyDescent="0.2">
      <c r="A42" s="19" t="s">
        <v>15</v>
      </c>
      <c r="B42" s="64"/>
      <c r="C42" s="65"/>
      <c r="D42" s="64" t="s">
        <v>19</v>
      </c>
      <c r="E42" s="66"/>
      <c r="F42" s="66"/>
      <c r="G42" s="65"/>
      <c r="H42" s="20"/>
      <c r="I42" s="21"/>
    </row>
    <row r="43" spans="1:10" ht="39.75" customHeight="1" x14ac:dyDescent="0.2">
      <c r="A43" s="22" t="s">
        <v>15</v>
      </c>
      <c r="B43" s="67" t="s">
        <v>22</v>
      </c>
      <c r="C43" s="68"/>
      <c r="D43" s="67"/>
      <c r="E43" s="69"/>
      <c r="F43" s="69"/>
      <c r="G43" s="68"/>
      <c r="H43" s="23" t="s">
        <v>36</v>
      </c>
      <c r="I43" s="24"/>
    </row>
    <row r="44" spans="1:10" ht="18" customHeight="1" x14ac:dyDescent="0.2">
      <c r="A44" s="25" t="s">
        <v>41</v>
      </c>
      <c r="B44" s="59" t="s">
        <v>38</v>
      </c>
      <c r="C44" s="60"/>
      <c r="D44" s="59"/>
      <c r="E44" s="61"/>
      <c r="F44" s="61"/>
      <c r="G44" s="60"/>
      <c r="H44" s="26"/>
      <c r="I44" s="27">
        <f>ROUND(SUM(I18:I43),2)</f>
        <v>192321.04</v>
      </c>
      <c r="J44" s="28"/>
    </row>
    <row r="45" spans="1:10" ht="35.25" customHeight="1" x14ac:dyDescent="0.2">
      <c r="A45" s="29" t="s">
        <v>43</v>
      </c>
      <c r="B45" s="56" t="s">
        <v>40</v>
      </c>
      <c r="C45" s="57"/>
      <c r="D45" s="56"/>
      <c r="E45" s="58"/>
      <c r="F45" s="58"/>
      <c r="G45" s="57"/>
      <c r="H45" s="30" t="s">
        <v>53</v>
      </c>
      <c r="I45" s="31">
        <f>I44*0.1</f>
        <v>19232.104000000003</v>
      </c>
    </row>
    <row r="46" spans="1:10" ht="52.5" customHeight="1" x14ac:dyDescent="0.2">
      <c r="A46" s="29" t="s">
        <v>45</v>
      </c>
      <c r="B46" s="62" t="s">
        <v>42</v>
      </c>
      <c r="C46" s="63"/>
      <c r="D46" s="53"/>
      <c r="E46" s="55"/>
      <c r="F46" s="55"/>
      <c r="G46" s="54"/>
      <c r="H46" s="30"/>
      <c r="I46" s="32">
        <v>10200</v>
      </c>
    </row>
    <row r="47" spans="1:10" ht="46.9" customHeight="1" x14ac:dyDescent="0.2">
      <c r="A47" s="29" t="s">
        <v>47</v>
      </c>
      <c r="B47" s="53" t="s">
        <v>44</v>
      </c>
      <c r="C47" s="54"/>
      <c r="D47" s="53"/>
      <c r="E47" s="55"/>
      <c r="F47" s="55"/>
      <c r="G47" s="54"/>
      <c r="H47" s="30"/>
      <c r="I47" s="31">
        <v>87174</v>
      </c>
    </row>
    <row r="48" spans="1:10" ht="13.9" customHeight="1" x14ac:dyDescent="0.2">
      <c r="A48" s="29" t="s">
        <v>49</v>
      </c>
      <c r="B48" s="56" t="s">
        <v>46</v>
      </c>
      <c r="C48" s="57"/>
      <c r="D48" s="56"/>
      <c r="E48" s="58"/>
      <c r="F48" s="58"/>
      <c r="G48" s="57"/>
      <c r="H48" s="33" t="s">
        <v>54</v>
      </c>
      <c r="I48" s="31">
        <f>ROUND(SUM(I44:I47),2)</f>
        <v>308927.14</v>
      </c>
    </row>
    <row r="49" spans="1:256" ht="13.9" customHeight="1" x14ac:dyDescent="0.2">
      <c r="A49" s="29" t="s">
        <v>55</v>
      </c>
      <c r="B49" s="56" t="s">
        <v>48</v>
      </c>
      <c r="C49" s="57"/>
      <c r="D49" s="56"/>
      <c r="E49" s="58"/>
      <c r="F49" s="58"/>
      <c r="G49" s="57"/>
      <c r="H49" s="33" t="s">
        <v>56</v>
      </c>
      <c r="I49" s="31">
        <f>I48*0.2</f>
        <v>61785.428000000007</v>
      </c>
    </row>
    <row r="50" spans="1:256" ht="13.9" customHeight="1" x14ac:dyDescent="0.2">
      <c r="A50" s="29" t="s">
        <v>57</v>
      </c>
      <c r="B50" s="50" t="s">
        <v>50</v>
      </c>
      <c r="C50" s="51"/>
      <c r="D50" s="50"/>
      <c r="E50" s="52"/>
      <c r="F50" s="52"/>
      <c r="G50" s="51"/>
      <c r="H50" s="34" t="s">
        <v>58</v>
      </c>
      <c r="I50" s="35">
        <f>ROUND(I48+I49,2)</f>
        <v>370712.57</v>
      </c>
    </row>
    <row r="51" spans="1:256" x14ac:dyDescent="0.2">
      <c r="A51" s="36"/>
      <c r="B51" s="36"/>
      <c r="C51" s="36"/>
      <c r="D51" s="36"/>
      <c r="E51" s="36"/>
      <c r="F51" s="36"/>
      <c r="G51" s="36"/>
      <c r="H51" s="36"/>
      <c r="I51" s="36"/>
    </row>
    <row r="52" spans="1:256" s="38" customFormat="1" ht="24.95" customHeight="1" x14ac:dyDescent="0.2">
      <c r="A52" s="37" t="s">
        <v>51</v>
      </c>
      <c r="B52" s="37"/>
      <c r="C52" s="37"/>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37"/>
      <c r="BS52" s="37"/>
      <c r="BT52" s="37"/>
      <c r="BU52" s="37"/>
      <c r="BV52" s="37"/>
      <c r="BW52" s="37"/>
      <c r="BX52" s="37"/>
      <c r="BY52" s="37"/>
      <c r="BZ52" s="37"/>
      <c r="CA52" s="37"/>
      <c r="CB52" s="37"/>
      <c r="CC52" s="37"/>
      <c r="CD52" s="37"/>
      <c r="CE52" s="37"/>
      <c r="CF52" s="37"/>
      <c r="CG52" s="37"/>
      <c r="CH52" s="37"/>
      <c r="CI52" s="37"/>
      <c r="CJ52" s="37"/>
      <c r="CK52" s="37"/>
      <c r="CL52" s="37"/>
      <c r="CM52" s="37"/>
      <c r="CN52" s="37"/>
      <c r="CO52" s="37"/>
      <c r="CP52" s="37"/>
      <c r="CQ52" s="37"/>
      <c r="CR52" s="37"/>
      <c r="CS52" s="37"/>
      <c r="CT52" s="37"/>
      <c r="CU52" s="37"/>
      <c r="CV52" s="37"/>
      <c r="CW52" s="37"/>
      <c r="CX52" s="37"/>
      <c r="CY52" s="37"/>
      <c r="CZ52" s="37"/>
      <c r="DA52" s="37"/>
      <c r="DB52" s="37"/>
      <c r="DC52" s="37"/>
      <c r="DD52" s="37"/>
      <c r="DE52" s="37"/>
      <c r="DF52" s="37"/>
      <c r="DG52" s="37"/>
      <c r="DH52" s="37"/>
      <c r="DI52" s="37"/>
      <c r="DJ52" s="37"/>
      <c r="DK52" s="37"/>
      <c r="DL52" s="37"/>
      <c r="DM52" s="37"/>
      <c r="DN52" s="37"/>
      <c r="DO52" s="37"/>
      <c r="DP52" s="37"/>
      <c r="DQ52" s="37"/>
      <c r="DR52" s="37"/>
      <c r="DS52" s="37"/>
      <c r="DT52" s="37"/>
      <c r="DU52" s="37"/>
      <c r="DV52" s="37"/>
      <c r="DW52" s="37"/>
      <c r="DX52" s="37"/>
      <c r="DY52" s="37"/>
      <c r="DZ52" s="37"/>
      <c r="EA52" s="37"/>
      <c r="EB52" s="37"/>
      <c r="EC52" s="37"/>
      <c r="ED52" s="37"/>
      <c r="EE52" s="37"/>
      <c r="EF52" s="37"/>
      <c r="EG52" s="37"/>
      <c r="EH52" s="37"/>
      <c r="EI52" s="37"/>
      <c r="EJ52" s="37"/>
      <c r="EK52" s="37"/>
      <c r="EL52" s="37"/>
      <c r="EM52" s="37"/>
      <c r="EN52" s="37"/>
      <c r="EO52" s="37"/>
      <c r="EP52" s="37"/>
      <c r="EQ52" s="37"/>
      <c r="ER52" s="37"/>
      <c r="ES52" s="37"/>
      <c r="ET52" s="37"/>
      <c r="EU52" s="37"/>
      <c r="EV52" s="37"/>
      <c r="EW52" s="37"/>
      <c r="EX52" s="37"/>
      <c r="EY52" s="37"/>
      <c r="EZ52" s="37"/>
      <c r="FA52" s="37"/>
      <c r="FB52" s="37"/>
      <c r="FC52" s="37"/>
      <c r="FD52" s="37"/>
      <c r="FE52" s="37"/>
      <c r="FF52" s="37"/>
      <c r="FG52" s="37"/>
      <c r="FH52" s="37"/>
      <c r="FI52" s="37"/>
      <c r="FJ52" s="37"/>
      <c r="FK52" s="37"/>
      <c r="FL52" s="37"/>
      <c r="FM52" s="37"/>
      <c r="FN52" s="37"/>
      <c r="FO52" s="37"/>
      <c r="FP52" s="37"/>
      <c r="FQ52" s="37"/>
      <c r="FR52" s="37"/>
      <c r="FS52" s="37"/>
      <c r="FT52" s="37"/>
      <c r="FU52" s="37"/>
      <c r="FV52" s="37"/>
      <c r="FW52" s="37"/>
      <c r="FX52" s="37"/>
      <c r="FY52" s="37"/>
      <c r="FZ52" s="37"/>
      <c r="GA52" s="37"/>
      <c r="GB52" s="37"/>
      <c r="GC52" s="37"/>
      <c r="GD52" s="37"/>
      <c r="GE52" s="37"/>
      <c r="GF52" s="37"/>
      <c r="GG52" s="37"/>
      <c r="GH52" s="37"/>
      <c r="GI52" s="37"/>
      <c r="GJ52" s="37"/>
      <c r="GK52" s="37"/>
      <c r="GL52" s="37"/>
      <c r="GM52" s="37"/>
      <c r="GN52" s="37"/>
      <c r="GO52" s="37"/>
      <c r="GP52" s="37"/>
      <c r="GQ52" s="37"/>
      <c r="GR52" s="37"/>
      <c r="GS52" s="37"/>
      <c r="GT52" s="37"/>
      <c r="GU52" s="37"/>
      <c r="GV52" s="37"/>
      <c r="GW52" s="37"/>
      <c r="GX52" s="37"/>
      <c r="GY52" s="37"/>
      <c r="GZ52" s="37"/>
      <c r="HA52" s="37"/>
      <c r="HB52" s="37"/>
      <c r="HC52" s="37"/>
      <c r="HD52" s="37"/>
      <c r="HE52" s="37"/>
      <c r="HF52" s="37"/>
      <c r="HG52" s="37"/>
      <c r="HH52" s="37"/>
      <c r="HI52" s="37"/>
      <c r="HJ52" s="37"/>
      <c r="HK52" s="37"/>
      <c r="HL52" s="37"/>
      <c r="HM52" s="37"/>
      <c r="HN52" s="37"/>
      <c r="HO52" s="37"/>
      <c r="HP52" s="37"/>
      <c r="HQ52" s="37"/>
      <c r="HR52" s="37"/>
      <c r="HS52" s="37"/>
      <c r="HT52" s="37"/>
      <c r="HU52" s="37"/>
      <c r="HV52" s="37"/>
      <c r="HW52" s="37"/>
      <c r="HX52" s="37"/>
      <c r="HY52" s="37"/>
      <c r="HZ52" s="37"/>
      <c r="IA52" s="37"/>
      <c r="IB52" s="37"/>
      <c r="IC52" s="37"/>
      <c r="ID52" s="37"/>
      <c r="IE52" s="37"/>
      <c r="IF52" s="37"/>
      <c r="IG52" s="37"/>
      <c r="IH52" s="37"/>
      <c r="II52" s="37"/>
      <c r="IJ52" s="37"/>
      <c r="IK52" s="37"/>
      <c r="IL52" s="37"/>
      <c r="IM52" s="37"/>
      <c r="IN52" s="37"/>
      <c r="IO52" s="37"/>
      <c r="IP52" s="37"/>
      <c r="IQ52" s="37"/>
      <c r="IR52" s="37"/>
      <c r="IS52" s="37"/>
      <c r="IT52" s="37"/>
      <c r="IU52" s="37"/>
      <c r="IV52" s="37"/>
    </row>
    <row r="53" spans="1:256" s="39" customFormat="1" ht="15" x14ac:dyDescent="0.2">
      <c r="A53" s="37" t="s">
        <v>59</v>
      </c>
      <c r="B53" s="37"/>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7"/>
      <c r="BL53" s="37"/>
      <c r="BM53" s="37"/>
      <c r="BN53" s="37"/>
      <c r="BO53" s="37"/>
      <c r="BP53" s="37"/>
      <c r="BQ53" s="37"/>
      <c r="BR53" s="37"/>
      <c r="BS53" s="37"/>
      <c r="BT53" s="37"/>
      <c r="BU53" s="37"/>
      <c r="BV53" s="37"/>
      <c r="BW53" s="37"/>
      <c r="BX53" s="37"/>
      <c r="BY53" s="37"/>
      <c r="BZ53" s="37"/>
      <c r="CA53" s="37"/>
      <c r="CB53" s="37"/>
      <c r="CC53" s="37"/>
      <c r="CD53" s="37"/>
      <c r="CE53" s="37"/>
      <c r="CF53" s="37"/>
      <c r="CG53" s="37"/>
      <c r="CH53" s="37"/>
      <c r="CI53" s="37"/>
      <c r="CJ53" s="37"/>
      <c r="CK53" s="37"/>
      <c r="CL53" s="37"/>
      <c r="CM53" s="37"/>
      <c r="CN53" s="37"/>
      <c r="CO53" s="37"/>
      <c r="CP53" s="37"/>
      <c r="CQ53" s="37"/>
      <c r="CR53" s="37"/>
      <c r="CS53" s="37"/>
      <c r="CT53" s="37"/>
      <c r="CU53" s="37"/>
      <c r="CV53" s="37"/>
      <c r="CW53" s="37"/>
      <c r="CX53" s="37"/>
      <c r="CY53" s="37"/>
      <c r="CZ53" s="37"/>
      <c r="DA53" s="37"/>
      <c r="DB53" s="37"/>
      <c r="DC53" s="37"/>
      <c r="DD53" s="37"/>
      <c r="DE53" s="37"/>
      <c r="DF53" s="37"/>
      <c r="DG53" s="37"/>
      <c r="DH53" s="37"/>
      <c r="DI53" s="37"/>
      <c r="DJ53" s="37"/>
      <c r="DK53" s="37"/>
      <c r="DL53" s="37"/>
      <c r="DM53" s="37"/>
      <c r="DN53" s="37"/>
      <c r="DO53" s="37"/>
      <c r="DP53" s="37"/>
      <c r="DQ53" s="37"/>
      <c r="DR53" s="37"/>
      <c r="DS53" s="37"/>
      <c r="DT53" s="37"/>
      <c r="DU53" s="37"/>
      <c r="DV53" s="37"/>
      <c r="DW53" s="37"/>
      <c r="DX53" s="37"/>
      <c r="DY53" s="37"/>
      <c r="DZ53" s="37"/>
      <c r="EA53" s="37"/>
      <c r="EB53" s="37"/>
      <c r="EC53" s="37"/>
      <c r="ED53" s="37"/>
      <c r="EE53" s="37"/>
      <c r="EF53" s="37"/>
      <c r="EG53" s="37"/>
      <c r="EH53" s="37"/>
      <c r="EI53" s="37"/>
      <c r="EJ53" s="37"/>
      <c r="EK53" s="37"/>
      <c r="EL53" s="37"/>
      <c r="EM53" s="37"/>
      <c r="EN53" s="37"/>
      <c r="EO53" s="37"/>
      <c r="EP53" s="37"/>
      <c r="EQ53" s="37"/>
      <c r="ER53" s="37"/>
      <c r="ES53" s="37"/>
      <c r="ET53" s="37"/>
      <c r="EU53" s="37"/>
      <c r="EV53" s="37"/>
      <c r="EW53" s="37"/>
      <c r="EX53" s="37"/>
      <c r="EY53" s="37"/>
      <c r="EZ53" s="37"/>
      <c r="FA53" s="37"/>
      <c r="FB53" s="37"/>
      <c r="FC53" s="37"/>
      <c r="FD53" s="37"/>
      <c r="FE53" s="37"/>
      <c r="FF53" s="37"/>
      <c r="FG53" s="37"/>
      <c r="FH53" s="37"/>
      <c r="FI53" s="37"/>
      <c r="FJ53" s="37"/>
      <c r="FK53" s="37"/>
      <c r="FL53" s="37"/>
      <c r="FM53" s="37"/>
      <c r="FN53" s="37"/>
      <c r="FO53" s="37"/>
      <c r="FP53" s="37"/>
      <c r="FQ53" s="37"/>
      <c r="FR53" s="37"/>
      <c r="FS53" s="37"/>
      <c r="FT53" s="37"/>
      <c r="FU53" s="37"/>
      <c r="FV53" s="37"/>
      <c r="FW53" s="37"/>
      <c r="FX53" s="37"/>
      <c r="FY53" s="37"/>
      <c r="FZ53" s="37"/>
      <c r="GA53" s="37"/>
      <c r="GB53" s="37"/>
      <c r="GC53" s="37"/>
      <c r="GD53" s="37"/>
      <c r="GE53" s="37"/>
      <c r="GF53" s="37"/>
      <c r="GG53" s="37"/>
      <c r="GH53" s="37"/>
      <c r="GI53" s="37"/>
      <c r="GJ53" s="37"/>
      <c r="GK53" s="37"/>
      <c r="GL53" s="37"/>
      <c r="GM53" s="37"/>
      <c r="GN53" s="37"/>
      <c r="GO53" s="37"/>
      <c r="GP53" s="37"/>
      <c r="GQ53" s="37"/>
      <c r="GR53" s="37"/>
      <c r="GS53" s="37"/>
      <c r="GT53" s="37"/>
      <c r="GU53" s="37"/>
      <c r="GV53" s="37"/>
      <c r="GW53" s="37"/>
      <c r="GX53" s="37"/>
      <c r="GY53" s="37"/>
      <c r="GZ53" s="37"/>
      <c r="HA53" s="37"/>
      <c r="HB53" s="37"/>
      <c r="HC53" s="37"/>
      <c r="HD53" s="37"/>
      <c r="HE53" s="37"/>
      <c r="HF53" s="37"/>
      <c r="HG53" s="37"/>
      <c r="HH53" s="37"/>
      <c r="HI53" s="37"/>
      <c r="HJ53" s="37"/>
      <c r="HK53" s="37"/>
      <c r="HL53" s="37"/>
      <c r="HM53" s="37"/>
      <c r="HN53" s="37"/>
      <c r="HO53" s="37"/>
      <c r="HP53" s="37"/>
      <c r="HQ53" s="37"/>
      <c r="HR53" s="37"/>
      <c r="HS53" s="37"/>
      <c r="HT53" s="37"/>
      <c r="HU53" s="37"/>
      <c r="HV53" s="37"/>
      <c r="HW53" s="37"/>
      <c r="HX53" s="37"/>
      <c r="HY53" s="37"/>
      <c r="HZ53" s="37"/>
      <c r="IA53" s="37"/>
      <c r="IB53" s="37"/>
      <c r="IC53" s="37"/>
      <c r="ID53" s="37"/>
      <c r="IE53" s="37"/>
      <c r="IF53" s="37"/>
      <c r="IG53" s="37"/>
      <c r="IH53" s="37"/>
      <c r="II53" s="37"/>
      <c r="IJ53" s="37"/>
      <c r="IK53" s="37"/>
      <c r="IL53" s="37"/>
      <c r="IM53" s="37"/>
      <c r="IN53" s="37"/>
      <c r="IO53" s="37"/>
      <c r="IP53" s="37"/>
      <c r="IQ53" s="37"/>
      <c r="IR53" s="37"/>
      <c r="IS53" s="37"/>
      <c r="IT53" s="37"/>
      <c r="IU53" s="37"/>
      <c r="IV53" s="37"/>
    </row>
    <row r="54" spans="1:256" s="36" customFormat="1" ht="12.75" customHeight="1" x14ac:dyDescent="0.2">
      <c r="A54" s="37" t="s">
        <v>60</v>
      </c>
      <c r="B54" s="37"/>
      <c r="C54" s="37"/>
      <c r="D54" s="37"/>
      <c r="E54" s="37"/>
      <c r="F54" s="37"/>
      <c r="G54" s="37"/>
      <c r="H54" s="37"/>
      <c r="I54" s="37"/>
      <c r="J54" s="37"/>
      <c r="K54" s="37"/>
      <c r="L54" s="37"/>
      <c r="M54" s="37"/>
      <c r="N54" s="37"/>
      <c r="O54" s="37"/>
      <c r="P54" s="37"/>
      <c r="Q54" s="37"/>
      <c r="R54" s="37"/>
      <c r="S54" s="37"/>
      <c r="T54" s="37"/>
      <c r="U54" s="37"/>
      <c r="V54" s="37"/>
      <c r="W54" s="37"/>
      <c r="X54" s="37"/>
      <c r="Y54" s="37"/>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37"/>
      <c r="BS54" s="37"/>
      <c r="BT54" s="37"/>
      <c r="BU54" s="37"/>
      <c r="BV54" s="37"/>
      <c r="BW54" s="37"/>
      <c r="BX54" s="37"/>
      <c r="BY54" s="37"/>
      <c r="BZ54" s="37"/>
      <c r="CA54" s="37"/>
      <c r="CB54" s="37"/>
      <c r="CC54" s="37"/>
      <c r="CD54" s="37"/>
      <c r="CE54" s="37"/>
      <c r="CF54" s="37"/>
      <c r="CG54" s="37"/>
      <c r="CH54" s="37"/>
      <c r="CI54" s="37"/>
      <c r="CJ54" s="37"/>
      <c r="CK54" s="37"/>
      <c r="CL54" s="37"/>
      <c r="CM54" s="37"/>
      <c r="CN54" s="37"/>
      <c r="CO54" s="37"/>
      <c r="CP54" s="37"/>
      <c r="CQ54" s="37"/>
      <c r="CR54" s="37"/>
      <c r="CS54" s="37"/>
      <c r="CT54" s="37"/>
      <c r="CU54" s="37"/>
      <c r="CV54" s="37"/>
      <c r="CW54" s="37"/>
      <c r="CX54" s="37"/>
      <c r="CY54" s="37"/>
      <c r="CZ54" s="37"/>
      <c r="DA54" s="37"/>
      <c r="DB54" s="37"/>
      <c r="DC54" s="37"/>
      <c r="DD54" s="37"/>
      <c r="DE54" s="37"/>
      <c r="DF54" s="37"/>
      <c r="DG54" s="37"/>
      <c r="DH54" s="37"/>
      <c r="DI54" s="37"/>
      <c r="DJ54" s="37"/>
      <c r="DK54" s="37"/>
      <c r="DL54" s="37"/>
      <c r="DM54" s="37"/>
      <c r="DN54" s="37"/>
      <c r="DO54" s="37"/>
      <c r="DP54" s="37"/>
      <c r="DQ54" s="37"/>
      <c r="DR54" s="37"/>
      <c r="DS54" s="37"/>
      <c r="DT54" s="37"/>
      <c r="DU54" s="37"/>
      <c r="DV54" s="37"/>
      <c r="DW54" s="37"/>
      <c r="DX54" s="37"/>
      <c r="DY54" s="37"/>
      <c r="DZ54" s="37"/>
      <c r="EA54" s="37"/>
      <c r="EB54" s="37"/>
      <c r="EC54" s="37"/>
      <c r="ED54" s="37"/>
      <c r="EE54" s="37"/>
      <c r="EF54" s="37"/>
      <c r="EG54" s="37"/>
      <c r="EH54" s="37"/>
      <c r="EI54" s="37"/>
      <c r="EJ54" s="37"/>
      <c r="EK54" s="37"/>
      <c r="EL54" s="37"/>
      <c r="EM54" s="37"/>
      <c r="EN54" s="37"/>
      <c r="EO54" s="37"/>
      <c r="EP54" s="37"/>
      <c r="EQ54" s="37"/>
      <c r="ER54" s="37"/>
      <c r="ES54" s="37"/>
      <c r="ET54" s="37"/>
      <c r="EU54" s="37"/>
      <c r="EV54" s="37"/>
      <c r="EW54" s="37"/>
      <c r="EX54" s="37"/>
      <c r="EY54" s="37"/>
      <c r="EZ54" s="37"/>
      <c r="FA54" s="37"/>
      <c r="FB54" s="37"/>
      <c r="FC54" s="37"/>
      <c r="FD54" s="37"/>
      <c r="FE54" s="37"/>
      <c r="FF54" s="37"/>
      <c r="FG54" s="37"/>
      <c r="FH54" s="37"/>
      <c r="FI54" s="37"/>
      <c r="FJ54" s="37"/>
      <c r="FK54" s="37"/>
      <c r="FL54" s="37"/>
      <c r="FM54" s="37"/>
      <c r="FN54" s="37"/>
      <c r="FO54" s="37"/>
      <c r="FP54" s="37"/>
      <c r="FQ54" s="37"/>
      <c r="FR54" s="37"/>
      <c r="FS54" s="37"/>
      <c r="FT54" s="37"/>
      <c r="FU54" s="37"/>
      <c r="FV54" s="37"/>
      <c r="FW54" s="37"/>
      <c r="FX54" s="37"/>
      <c r="FY54" s="37"/>
      <c r="FZ54" s="37"/>
      <c r="GA54" s="37"/>
      <c r="GB54" s="37"/>
      <c r="GC54" s="37"/>
      <c r="GD54" s="37"/>
      <c r="GE54" s="37"/>
      <c r="GF54" s="37"/>
      <c r="GG54" s="37"/>
      <c r="GH54" s="37"/>
      <c r="GI54" s="37"/>
      <c r="GJ54" s="37"/>
      <c r="GK54" s="37"/>
      <c r="GL54" s="37"/>
      <c r="GM54" s="37"/>
      <c r="GN54" s="37"/>
      <c r="GO54" s="37"/>
      <c r="GP54" s="37"/>
      <c r="GQ54" s="37"/>
      <c r="GR54" s="37"/>
      <c r="GS54" s="37"/>
      <c r="GT54" s="37"/>
      <c r="GU54" s="37"/>
      <c r="GV54" s="37"/>
      <c r="GW54" s="37"/>
      <c r="GX54" s="37"/>
      <c r="GY54" s="37"/>
      <c r="GZ54" s="37"/>
      <c r="HA54" s="37"/>
      <c r="HB54" s="37"/>
      <c r="HC54" s="37"/>
      <c r="HD54" s="37"/>
      <c r="HE54" s="37"/>
      <c r="HF54" s="37"/>
      <c r="HG54" s="37"/>
      <c r="HH54" s="37"/>
      <c r="HI54" s="37"/>
      <c r="HJ54" s="37"/>
      <c r="HK54" s="37"/>
      <c r="HL54" s="37"/>
      <c r="HM54" s="37"/>
      <c r="HN54" s="37"/>
      <c r="HO54" s="37"/>
      <c r="HP54" s="37"/>
      <c r="HQ54" s="37"/>
      <c r="HR54" s="37"/>
      <c r="HS54" s="37"/>
      <c r="HT54" s="37"/>
      <c r="HU54" s="37"/>
      <c r="HV54" s="37"/>
      <c r="HW54" s="37"/>
      <c r="HX54" s="37"/>
      <c r="HY54" s="37"/>
      <c r="HZ54" s="37"/>
      <c r="IA54" s="37"/>
      <c r="IB54" s="37"/>
      <c r="IC54" s="37"/>
      <c r="ID54" s="37"/>
      <c r="IE54" s="37"/>
      <c r="IF54" s="37"/>
      <c r="IG54" s="37"/>
      <c r="IH54" s="37"/>
      <c r="II54" s="37"/>
      <c r="IJ54" s="37"/>
      <c r="IK54" s="37"/>
      <c r="IL54" s="37"/>
      <c r="IM54" s="37"/>
      <c r="IN54" s="37"/>
      <c r="IO54" s="37"/>
      <c r="IP54" s="37"/>
      <c r="IQ54" s="37"/>
      <c r="IR54" s="37"/>
      <c r="IS54" s="37"/>
      <c r="IT54" s="37"/>
      <c r="IU54" s="37"/>
      <c r="IV54" s="37"/>
    </row>
    <row r="55" spans="1:256" s="41" customFormat="1" ht="12.75" customHeight="1" x14ac:dyDescent="0.2">
      <c r="A55" s="40" t="s">
        <v>52</v>
      </c>
      <c r="B55" s="37"/>
      <c r="C55" s="37"/>
      <c r="D55" s="37"/>
      <c r="E55" s="37"/>
      <c r="F55" s="37"/>
      <c r="G55" s="37"/>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37"/>
      <c r="BS55" s="37"/>
      <c r="BT55" s="37"/>
      <c r="BU55" s="37"/>
      <c r="BV55" s="37"/>
      <c r="BW55" s="37"/>
      <c r="BX55" s="37"/>
      <c r="BY55" s="37"/>
      <c r="BZ55" s="37"/>
      <c r="CA55" s="37"/>
      <c r="CB55" s="37"/>
      <c r="CC55" s="37"/>
      <c r="CD55" s="37"/>
      <c r="CE55" s="37"/>
      <c r="CF55" s="37"/>
      <c r="CG55" s="37"/>
      <c r="CH55" s="37"/>
      <c r="CI55" s="37"/>
      <c r="CJ55" s="37"/>
      <c r="CK55" s="37"/>
      <c r="CL55" s="37"/>
      <c r="CM55" s="37"/>
      <c r="CN55" s="37"/>
      <c r="CO55" s="37"/>
      <c r="CP55" s="37"/>
      <c r="CQ55" s="37"/>
      <c r="CR55" s="37"/>
      <c r="CS55" s="37"/>
      <c r="CT55" s="37"/>
      <c r="CU55" s="37"/>
      <c r="CV55" s="37"/>
      <c r="CW55" s="37"/>
      <c r="CX55" s="37"/>
      <c r="CY55" s="37"/>
      <c r="CZ55" s="37"/>
      <c r="DA55" s="37"/>
      <c r="DB55" s="37"/>
      <c r="DC55" s="37"/>
      <c r="DD55" s="37"/>
      <c r="DE55" s="37"/>
      <c r="DF55" s="37"/>
      <c r="DG55" s="37"/>
      <c r="DH55" s="37"/>
      <c r="DI55" s="37"/>
      <c r="DJ55" s="37"/>
      <c r="DK55" s="37"/>
      <c r="DL55" s="37"/>
      <c r="DM55" s="37"/>
      <c r="DN55" s="37"/>
      <c r="DO55" s="37"/>
      <c r="DP55" s="37"/>
      <c r="DQ55" s="37"/>
      <c r="DR55" s="37"/>
      <c r="DS55" s="37"/>
      <c r="DT55" s="37"/>
      <c r="DU55" s="37"/>
      <c r="DV55" s="37"/>
      <c r="DW55" s="37"/>
      <c r="DX55" s="37"/>
      <c r="DY55" s="37"/>
      <c r="DZ55" s="37"/>
      <c r="EA55" s="37"/>
      <c r="EB55" s="37"/>
      <c r="EC55" s="37"/>
      <c r="ED55" s="37"/>
      <c r="EE55" s="37"/>
      <c r="EF55" s="37"/>
      <c r="EG55" s="37"/>
      <c r="EH55" s="37"/>
      <c r="EI55" s="37"/>
      <c r="EJ55" s="37"/>
      <c r="EK55" s="37"/>
      <c r="EL55" s="37"/>
      <c r="EM55" s="37"/>
      <c r="EN55" s="37"/>
      <c r="EO55" s="37"/>
      <c r="EP55" s="37"/>
      <c r="EQ55" s="37"/>
      <c r="ER55" s="37"/>
      <c r="ES55" s="37"/>
      <c r="ET55" s="37"/>
      <c r="EU55" s="37"/>
      <c r="EV55" s="37"/>
      <c r="EW55" s="37"/>
      <c r="EX55" s="37"/>
      <c r="EY55" s="37"/>
      <c r="EZ55" s="37"/>
      <c r="FA55" s="37"/>
      <c r="FB55" s="37"/>
      <c r="FC55" s="37"/>
      <c r="FD55" s="37"/>
      <c r="FE55" s="37"/>
      <c r="FF55" s="37"/>
      <c r="FG55" s="37"/>
      <c r="FH55" s="37"/>
      <c r="FI55" s="37"/>
      <c r="FJ55" s="37"/>
      <c r="FK55" s="37"/>
      <c r="FL55" s="37"/>
      <c r="FM55" s="37"/>
      <c r="FN55" s="37"/>
      <c r="FO55" s="37"/>
      <c r="FP55" s="37"/>
      <c r="FQ55" s="37"/>
      <c r="FR55" s="37"/>
      <c r="FS55" s="37"/>
      <c r="FT55" s="37"/>
      <c r="FU55" s="37"/>
      <c r="FV55" s="37"/>
      <c r="FW55" s="37"/>
      <c r="FX55" s="37"/>
      <c r="FY55" s="37"/>
      <c r="FZ55" s="37"/>
      <c r="GA55" s="37"/>
      <c r="GB55" s="37"/>
      <c r="GC55" s="37"/>
      <c r="GD55" s="37"/>
      <c r="GE55" s="37"/>
      <c r="GF55" s="37"/>
      <c r="GG55" s="37"/>
      <c r="GH55" s="37"/>
      <c r="GI55" s="37"/>
      <c r="GJ55" s="37"/>
      <c r="GK55" s="37"/>
      <c r="GL55" s="37"/>
      <c r="GM55" s="37"/>
      <c r="GN55" s="37"/>
      <c r="GO55" s="37"/>
      <c r="GP55" s="37"/>
      <c r="GQ55" s="37"/>
      <c r="GR55" s="37"/>
      <c r="GS55" s="37"/>
      <c r="GT55" s="37"/>
      <c r="GU55" s="37"/>
      <c r="GV55" s="37"/>
      <c r="GW55" s="37"/>
      <c r="GX55" s="37"/>
      <c r="GY55" s="37"/>
      <c r="GZ55" s="37"/>
      <c r="HA55" s="37"/>
      <c r="HB55" s="37"/>
      <c r="HC55" s="37"/>
      <c r="HD55" s="37"/>
      <c r="HE55" s="37"/>
      <c r="HF55" s="37"/>
      <c r="HG55" s="37"/>
      <c r="HH55" s="37"/>
      <c r="HI55" s="37"/>
      <c r="HJ55" s="37"/>
      <c r="HK55" s="37"/>
      <c r="HL55" s="37"/>
      <c r="HM55" s="37"/>
      <c r="HN55" s="37"/>
      <c r="HO55" s="37"/>
      <c r="HP55" s="37"/>
      <c r="HQ55" s="37"/>
      <c r="HR55" s="37"/>
      <c r="HS55" s="37"/>
      <c r="HT55" s="37"/>
      <c r="HU55" s="37"/>
      <c r="HV55" s="37"/>
      <c r="HW55" s="37"/>
      <c r="HX55" s="37"/>
      <c r="HY55" s="37"/>
      <c r="HZ55" s="37"/>
      <c r="IA55" s="37"/>
      <c r="IB55" s="37"/>
      <c r="IC55" s="37"/>
      <c r="ID55" s="37"/>
      <c r="IE55" s="37"/>
      <c r="IF55" s="37"/>
      <c r="IG55" s="37"/>
      <c r="IH55" s="37"/>
      <c r="II55" s="37"/>
      <c r="IJ55" s="37"/>
      <c r="IK55" s="37"/>
      <c r="IL55" s="37"/>
      <c r="IM55" s="37"/>
      <c r="IN55" s="37"/>
      <c r="IO55" s="37"/>
      <c r="IP55" s="37"/>
      <c r="IQ55" s="37"/>
      <c r="IR55" s="37"/>
      <c r="IS55" s="37"/>
      <c r="IT55" s="37"/>
      <c r="IU55" s="37"/>
      <c r="IV55" s="37"/>
    </row>
    <row r="56" spans="1:256" s="39" customFormat="1" ht="12.75" customHeight="1" x14ac:dyDescent="0.2">
      <c r="A56" s="37" t="s">
        <v>61</v>
      </c>
      <c r="B56" s="37"/>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7"/>
      <c r="BL56" s="37"/>
      <c r="BM56" s="37"/>
      <c r="BN56" s="37"/>
      <c r="BO56" s="37"/>
      <c r="BP56" s="37"/>
      <c r="BQ56" s="37"/>
      <c r="BR56" s="37"/>
      <c r="BS56" s="37"/>
      <c r="BT56" s="37"/>
      <c r="BU56" s="37"/>
      <c r="BV56" s="37"/>
      <c r="BW56" s="37"/>
      <c r="BX56" s="37"/>
      <c r="BY56" s="37"/>
      <c r="BZ56" s="37"/>
      <c r="CA56" s="37"/>
      <c r="CB56" s="37"/>
      <c r="CC56" s="37"/>
      <c r="CD56" s="37"/>
      <c r="CE56" s="37"/>
      <c r="CF56" s="37"/>
      <c r="CG56" s="37"/>
      <c r="CH56" s="37"/>
      <c r="CI56" s="37"/>
      <c r="CJ56" s="37"/>
      <c r="CK56" s="37"/>
      <c r="CL56" s="37"/>
      <c r="CM56" s="37"/>
      <c r="CN56" s="37"/>
      <c r="CO56" s="37"/>
      <c r="CP56" s="37"/>
      <c r="CQ56" s="37"/>
      <c r="CR56" s="37"/>
      <c r="CS56" s="37"/>
      <c r="CT56" s="37"/>
      <c r="CU56" s="37"/>
      <c r="CV56" s="37"/>
      <c r="CW56" s="37"/>
      <c r="CX56" s="37"/>
      <c r="CY56" s="37"/>
      <c r="CZ56" s="37"/>
      <c r="DA56" s="37"/>
      <c r="DB56" s="37"/>
      <c r="DC56" s="37"/>
      <c r="DD56" s="37"/>
      <c r="DE56" s="37"/>
      <c r="DF56" s="37"/>
      <c r="DG56" s="37"/>
      <c r="DH56" s="37"/>
      <c r="DI56" s="37"/>
      <c r="DJ56" s="37"/>
      <c r="DK56" s="37"/>
      <c r="DL56" s="37"/>
      <c r="DM56" s="37"/>
      <c r="DN56" s="37"/>
      <c r="DO56" s="37"/>
      <c r="DP56" s="37"/>
      <c r="DQ56" s="37"/>
      <c r="DR56" s="37"/>
      <c r="DS56" s="37"/>
      <c r="DT56" s="37"/>
      <c r="DU56" s="37"/>
      <c r="DV56" s="37"/>
      <c r="DW56" s="37"/>
      <c r="DX56" s="37"/>
      <c r="DY56" s="37"/>
      <c r="DZ56" s="37"/>
      <c r="EA56" s="37"/>
      <c r="EB56" s="37"/>
      <c r="EC56" s="37"/>
      <c r="ED56" s="37"/>
      <c r="EE56" s="37"/>
      <c r="EF56" s="37"/>
      <c r="EG56" s="37"/>
      <c r="EH56" s="37"/>
      <c r="EI56" s="37"/>
      <c r="EJ56" s="37"/>
      <c r="EK56" s="37"/>
      <c r="EL56" s="37"/>
      <c r="EM56" s="37"/>
      <c r="EN56" s="37"/>
      <c r="EO56" s="37"/>
      <c r="EP56" s="37"/>
      <c r="EQ56" s="37"/>
      <c r="ER56" s="37"/>
      <c r="ES56" s="37"/>
      <c r="ET56" s="37"/>
      <c r="EU56" s="37"/>
      <c r="EV56" s="37"/>
      <c r="EW56" s="37"/>
      <c r="EX56" s="37"/>
      <c r="EY56" s="37"/>
      <c r="EZ56" s="37"/>
      <c r="FA56" s="37"/>
      <c r="FB56" s="37"/>
      <c r="FC56" s="37"/>
      <c r="FD56" s="37"/>
      <c r="FE56" s="37"/>
      <c r="FF56" s="37"/>
      <c r="FG56" s="37"/>
      <c r="FH56" s="37"/>
      <c r="FI56" s="37"/>
      <c r="FJ56" s="37"/>
      <c r="FK56" s="37"/>
      <c r="FL56" s="37"/>
      <c r="FM56" s="37"/>
      <c r="FN56" s="37"/>
      <c r="FO56" s="37"/>
      <c r="FP56" s="37"/>
      <c r="FQ56" s="37"/>
      <c r="FR56" s="37"/>
      <c r="FS56" s="37"/>
      <c r="FT56" s="37"/>
      <c r="FU56" s="37"/>
      <c r="FV56" s="37"/>
      <c r="FW56" s="37"/>
      <c r="FX56" s="37"/>
      <c r="FY56" s="37"/>
      <c r="FZ56" s="37"/>
      <c r="GA56" s="37"/>
      <c r="GB56" s="37"/>
      <c r="GC56" s="37"/>
      <c r="GD56" s="37"/>
      <c r="GE56" s="37"/>
      <c r="GF56" s="37"/>
      <c r="GG56" s="37"/>
      <c r="GH56" s="37"/>
      <c r="GI56" s="37"/>
      <c r="GJ56" s="37"/>
      <c r="GK56" s="37"/>
      <c r="GL56" s="37"/>
      <c r="GM56" s="37"/>
      <c r="GN56" s="37"/>
      <c r="GO56" s="37"/>
      <c r="GP56" s="37"/>
      <c r="GQ56" s="37"/>
      <c r="GR56" s="37"/>
      <c r="GS56" s="37"/>
      <c r="GT56" s="37"/>
      <c r="GU56" s="37"/>
      <c r="GV56" s="37"/>
      <c r="GW56" s="37"/>
      <c r="GX56" s="37"/>
      <c r="GY56" s="37"/>
      <c r="GZ56" s="37"/>
      <c r="HA56" s="37"/>
      <c r="HB56" s="37"/>
      <c r="HC56" s="37"/>
      <c r="HD56" s="37"/>
      <c r="HE56" s="37"/>
      <c r="HF56" s="37"/>
      <c r="HG56" s="37"/>
      <c r="HH56" s="37"/>
      <c r="HI56" s="37"/>
      <c r="HJ56" s="37"/>
      <c r="HK56" s="37"/>
      <c r="HL56" s="37"/>
      <c r="HM56" s="37"/>
      <c r="HN56" s="37"/>
      <c r="HO56" s="37"/>
      <c r="HP56" s="37"/>
      <c r="HQ56" s="37"/>
      <c r="HR56" s="37"/>
      <c r="HS56" s="37"/>
      <c r="HT56" s="37"/>
      <c r="HU56" s="37"/>
      <c r="HV56" s="37"/>
      <c r="HW56" s="37"/>
      <c r="HX56" s="37"/>
      <c r="HY56" s="37"/>
      <c r="HZ56" s="37"/>
      <c r="IA56" s="37"/>
      <c r="IB56" s="37"/>
      <c r="IC56" s="37"/>
      <c r="ID56" s="37"/>
      <c r="IE56" s="37"/>
      <c r="IF56" s="37"/>
      <c r="IG56" s="37"/>
      <c r="IH56" s="37"/>
      <c r="II56" s="37"/>
      <c r="IJ56" s="37"/>
      <c r="IK56" s="37"/>
      <c r="IL56" s="37"/>
      <c r="IM56" s="37"/>
      <c r="IN56" s="37"/>
      <c r="IO56" s="37"/>
      <c r="IP56" s="37"/>
      <c r="IQ56" s="37"/>
      <c r="IR56" s="37"/>
      <c r="IS56" s="37"/>
      <c r="IT56" s="37"/>
      <c r="IU56" s="37"/>
      <c r="IV56" s="37"/>
    </row>
  </sheetData>
  <mergeCells count="76">
    <mergeCell ref="C1:I1"/>
    <mergeCell ref="A11:H11"/>
    <mergeCell ref="A12:H12"/>
    <mergeCell ref="A14:I14"/>
    <mergeCell ref="B16:C16"/>
    <mergeCell ref="D16:G16"/>
    <mergeCell ref="A3:D3"/>
    <mergeCell ref="A4:C4"/>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 ref="B43:C43"/>
    <mergeCell ref="D43:G43"/>
    <mergeCell ref="B44:C44"/>
    <mergeCell ref="D44:G44"/>
    <mergeCell ref="B45:C45"/>
    <mergeCell ref="D45:G45"/>
    <mergeCell ref="B46:C46"/>
    <mergeCell ref="D46:G46"/>
    <mergeCell ref="B50:C50"/>
    <mergeCell ref="D50:G50"/>
    <mergeCell ref="B47:C47"/>
    <mergeCell ref="D47:G47"/>
    <mergeCell ref="B48:C48"/>
    <mergeCell ref="D48:G48"/>
    <mergeCell ref="B49:C49"/>
    <mergeCell ref="D49:G49"/>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КЛ ТП ул.Ломоносова</vt:lpstr>
      <vt:lpstr>Лист1</vt:lpstr>
      <vt:lpstr>Лист2</vt:lpstr>
      <vt:lpstr>Лист3</vt:lpstr>
      <vt:lpstr>'КЛ ТП ул.Ломоносова'!Заголовки_для_печати</vt:lpstr>
      <vt:lpstr>'КЛ ТП ул.Ломоносова'!Область_печати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2021-05-27T03:50:49Z</dcterms:modified>
</cp:coreProperties>
</file>