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425"/>
  <workbookPr defaultThemeVersion="124226"/>
  <mc:AlternateContent xmlns:mc="http://schemas.openxmlformats.org/markup-compatibility/2006">
    <mc:Choice Requires="x15">
      <x15ac:absPath xmlns:x15ac="http://schemas.microsoft.com/office/spreadsheetml/2010/11/ac" url="T:\KO\ДОКУМЕНТЫ\ДОГОВОРА ПРЯМЫЕ от 100 до 500\2129П Инв. прог. ВЛИ-0,4кВ ТП-553\"/>
    </mc:Choice>
  </mc:AlternateContent>
  <xr:revisionPtr revIDLastSave="0" documentId="13_ncr:1_{4D182B73-E272-4F67-8F9E-F1C8E40365F0}" xr6:coauthVersionLast="43" xr6:coauthVersionMax="43" xr10:uidLastSave="{00000000-0000-0000-0000-000000000000}"/>
  <bookViews>
    <workbookView xWindow="-120" yWindow="-120" windowWidth="21840" windowHeight="13140" xr2:uid="{00000000-000D-0000-FFFF-FFFF00000000}"/>
  </bookViews>
  <sheets>
    <sheet name="ВЛ ТП-553 Рек." sheetId="1" r:id="rId1"/>
  </sheets>
  <calcPr calcId="181029"/>
</workbook>
</file>

<file path=xl/calcChain.xml><?xml version="1.0" encoding="utf-8"?>
<calcChain xmlns="http://schemas.openxmlformats.org/spreadsheetml/2006/main">
  <c r="E20" i="1" l="1"/>
  <c r="E18" i="1"/>
  <c r="E17" i="1"/>
  <c r="D19" i="1" l="1"/>
  <c r="E19" i="1" s="1"/>
  <c r="E22" i="1" s="1"/>
  <c r="E23" i="1" s="1"/>
  <c r="E24" i="1" s="1"/>
</calcChain>
</file>

<file path=xl/sharedStrings.xml><?xml version="1.0" encoding="utf-8"?>
<sst xmlns="http://schemas.openxmlformats.org/spreadsheetml/2006/main" count="44" uniqueCount="44">
  <si>
    <t>Приложение №_____к договору №_____от"___"__________________2021 г.</t>
  </si>
  <si>
    <t>"СОГЛАСОВАНО"</t>
  </si>
  <si>
    <t>"УТВЕРЖДАЮ"</t>
  </si>
  <si>
    <t>ПОДРЯДЧИК</t>
  </si>
  <si>
    <t>ЗАКАЗЧИК</t>
  </si>
  <si>
    <t>Директор</t>
  </si>
  <si>
    <t>ООО "ГорЭнергоСервис"</t>
  </si>
  <si>
    <t>__________________А.Н. Куликов</t>
  </si>
  <si>
    <t xml:space="preserve"> "_____" ________________ 2021 г.</t>
  </si>
  <si>
    <t xml:space="preserve"> "_____" _______________ 2021 г.</t>
  </si>
  <si>
    <t xml:space="preserve">Смета № </t>
  </si>
  <si>
    <t>на рабочую документацию</t>
  </si>
  <si>
    <t>Проектирование ВЛИ-0,4кВ ТП-553 ул. Соликамская, 4-й Соликамский пр.</t>
  </si>
  <si>
    <t xml:space="preserve">№
п/п
</t>
  </si>
  <si>
    <t>Характеристика предприятия, здания, сооружения или вида работ</t>
  </si>
  <si>
    <t>Ном. частей, глав, таблиц, §§ и пунктов, указаний к разделу или главе справочника базовых цен на проектные работы для строительства.</t>
  </si>
  <si>
    <t>Расчёт стоимости: общая стоимость строительства) х а%/100хКi</t>
  </si>
  <si>
    <t xml:space="preserve">Стоимость
руб.
</t>
  </si>
  <si>
    <t xml:space="preserve"> ВЛИ-0,4 кВ с установкой счетчика на опоре. 
Общая стоимость                     строительства 2187327,60                                             руб.,                                                                     в ценах 2001г.-356010,35руб. </t>
  </si>
  <si>
    <t>СБЦ 2003г.                                               Раздел3.Табл.12 БЦП=20470,60 Раздел3.Табл.11п.1 стр.31  К1=2,4; Табл.11п.4 стр.31  К2=1,2;   К4=0,805; К5(удорож.)=4,53</t>
  </si>
  <si>
    <t>20470,60х2,4х1,2х0,805х4,53</t>
  </si>
  <si>
    <t>Расчет токов короткого замыкания</t>
  </si>
  <si>
    <t>СБЦ 2003г.                                    Раздел 4.2 Табл.30 п.1  Раздел 4.2 Табл.30  столбец 7 К2(1)</t>
  </si>
  <si>
    <t>Срп(п)=(а+вх)*К2(1)*    *Кинд *К3           (0+800*2)*0,5*4,53</t>
  </si>
  <si>
    <t>Сбор исходных данных 10%</t>
  </si>
  <si>
    <t>От п.1-2</t>
  </si>
  <si>
    <t>Согласование  с организациями города</t>
  </si>
  <si>
    <t>Горгаз, Водоканал,Тепловые сети, НЭСК, Ростелеком</t>
  </si>
  <si>
    <t>Инженерно-геодезические изыскания</t>
  </si>
  <si>
    <t xml:space="preserve">ИТОГО </t>
  </si>
  <si>
    <t>От п.1-5</t>
  </si>
  <si>
    <t>НДС 20%</t>
  </si>
  <si>
    <t>п.6</t>
  </si>
  <si>
    <t>ВСЕГО</t>
  </si>
  <si>
    <t>От п.6-7</t>
  </si>
  <si>
    <t>Исполнитель:</t>
  </si>
  <si>
    <t>Инженер-сметчик ООО "ГЭС"</t>
  </si>
  <si>
    <t>Лоскуткина С.Д._____________________</t>
  </si>
  <si>
    <t>Проверил:</t>
  </si>
  <si>
    <t>Шокурова Ю.Н.______________________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</si>
  <si>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</t>
  </si>
  <si>
    <t>Генеральный директор</t>
  </si>
  <si>
    <t xml:space="preserve"> ЗАО "СПГЭС"</t>
  </si>
  <si>
    <t xml:space="preserve">_________________С.В. Козин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</si>
</sst>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0"/>
      <name val="Arial"/>
    </font>
    <font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 Cyr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4">
    <xf numFmtId="0" fontId="0" fillId="0" borderId="0"/>
    <xf numFmtId="0" fontId="12" fillId="0" borderId="0"/>
    <xf numFmtId="0" fontId="13" fillId="0" borderId="0"/>
    <xf numFmtId="0" fontId="13" fillId="0" borderId="0"/>
  </cellStyleXfs>
  <cellXfs count="37">
    <xf numFmtId="0" fontId="0" fillId="0" borderId="0" xfId="0"/>
    <xf numFmtId="0" fontId="1" fillId="0" borderId="0" xfId="0" applyFon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center" vertical="top" wrapText="1"/>
    </xf>
    <xf numFmtId="0" fontId="4" fillId="0" borderId="0" xfId="0" applyFont="1" applyBorder="1"/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Border="1"/>
    <xf numFmtId="0" fontId="1" fillId="0" borderId="0" xfId="0" applyFont="1" applyAlignment="1">
      <alignment horizontal="right" vertical="top"/>
    </xf>
    <xf numFmtId="0" fontId="1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3" fillId="0" borderId="0" xfId="0" applyFont="1" applyAlignment="1">
      <alignment horizontal="left" vertical="top"/>
    </xf>
    <xf numFmtId="0" fontId="8" fillId="0" borderId="0" xfId="0" applyFont="1"/>
    <xf numFmtId="0" fontId="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center"/>
    </xf>
    <xf numFmtId="0" fontId="1" fillId="0" borderId="2" xfId="1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2" fontId="1" fillId="0" borderId="3" xfId="0" applyNumberFormat="1" applyFont="1" applyBorder="1" applyAlignment="1">
      <alignment horizontal="center"/>
    </xf>
    <xf numFmtId="2" fontId="1" fillId="0" borderId="2" xfId="0" applyNumberFormat="1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3" xfId="0" applyFont="1" applyBorder="1" applyAlignment="1">
      <alignment horizontal="left"/>
    </xf>
    <xf numFmtId="0" fontId="9" fillId="0" borderId="0" xfId="0" applyFont="1" applyBorder="1" applyAlignment="1">
      <alignment horizontal="left"/>
    </xf>
    <xf numFmtId="0" fontId="1" fillId="0" borderId="0" xfId="0" applyFont="1" applyBorder="1" applyAlignment="1">
      <alignment horizontal="center"/>
    </xf>
    <xf numFmtId="2" fontId="1" fillId="0" borderId="0" xfId="0" applyNumberFormat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9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 wrapText="1"/>
    </xf>
  </cellXfs>
  <cellStyles count="4">
    <cellStyle name="Обычный" xfId="0" builtinId="0"/>
    <cellStyle name="Обычный 2" xfId="2" xr:uid="{00000000-0005-0000-0000-000001000000}"/>
    <cellStyle name="Обычный 4" xfId="3" xr:uid="{00000000-0005-0000-0000-000002000000}"/>
    <cellStyle name="Обычный_557-ТП 396-акт" xfId="1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34"/>
  <sheetViews>
    <sheetView tabSelected="1" zoomScaleNormal="100" workbookViewId="0">
      <selection activeCell="B12" sqref="B12"/>
    </sheetView>
  </sheetViews>
  <sheetFormatPr defaultRowHeight="15.75" x14ac:dyDescent="0.25"/>
  <cols>
    <col min="1" max="1" width="4.7109375" style="1" customWidth="1"/>
    <col min="2" max="2" width="26.140625" style="1" customWidth="1"/>
    <col min="3" max="3" width="33" style="1" customWidth="1"/>
    <col min="4" max="4" width="26.42578125" style="1" customWidth="1"/>
    <col min="5" max="5" width="11.85546875" style="1" customWidth="1"/>
    <col min="6" max="16384" width="9.140625" style="1"/>
  </cols>
  <sheetData>
    <row r="1" spans="1:5" x14ac:dyDescent="0.25">
      <c r="B1" s="34" t="s">
        <v>0</v>
      </c>
      <c r="C1" s="34"/>
      <c r="D1" s="34"/>
    </row>
    <row r="3" spans="1:5" x14ac:dyDescent="0.25">
      <c r="A3" s="2" t="s">
        <v>1</v>
      </c>
      <c r="B3" s="3"/>
      <c r="C3" s="4"/>
      <c r="D3" s="2" t="s">
        <v>2</v>
      </c>
      <c r="E3"/>
    </row>
    <row r="4" spans="1:5" x14ac:dyDescent="0.25">
      <c r="A4" s="5" t="s">
        <v>3</v>
      </c>
      <c r="B4" s="6"/>
      <c r="C4" s="4"/>
      <c r="D4" s="5" t="s">
        <v>4</v>
      </c>
      <c r="E4"/>
    </row>
    <row r="5" spans="1:5" x14ac:dyDescent="0.25">
      <c r="A5" s="7" t="s">
        <v>5</v>
      </c>
      <c r="B5" s="8"/>
      <c r="C5" s="9"/>
      <c r="D5" s="7" t="s">
        <v>41</v>
      </c>
      <c r="E5" s="10"/>
    </row>
    <row r="6" spans="1:5" x14ac:dyDescent="0.25">
      <c r="A6" s="7" t="s">
        <v>6</v>
      </c>
      <c r="B6" s="8"/>
      <c r="C6" s="11"/>
      <c r="D6" s="7" t="s">
        <v>42</v>
      </c>
      <c r="E6" s="12"/>
    </row>
    <row r="7" spans="1:5" x14ac:dyDescent="0.25">
      <c r="A7"/>
      <c r="B7" s="13"/>
      <c r="C7"/>
      <c r="D7" s="7"/>
      <c r="E7" s="10"/>
    </row>
    <row r="8" spans="1:5" x14ac:dyDescent="0.25">
      <c r="A8" s="7" t="s">
        <v>7</v>
      </c>
      <c r="B8" s="8"/>
      <c r="D8" s="7" t="s">
        <v>43</v>
      </c>
      <c r="E8" s="10"/>
    </row>
    <row r="9" spans="1:5" x14ac:dyDescent="0.25">
      <c r="A9" s="7" t="s">
        <v>8</v>
      </c>
      <c r="B9" s="8"/>
      <c r="D9" s="7" t="s">
        <v>9</v>
      </c>
      <c r="E9" s="8"/>
    </row>
    <row r="10" spans="1:5" x14ac:dyDescent="0.25">
      <c r="A10" s="14"/>
      <c r="D10" s="15"/>
      <c r="E10" s="16"/>
    </row>
    <row r="11" spans="1:5" ht="18" customHeight="1" x14ac:dyDescent="0.25">
      <c r="A11" s="35" t="s">
        <v>10</v>
      </c>
      <c r="B11" s="35"/>
      <c r="C11" s="35"/>
      <c r="D11" s="35"/>
      <c r="E11" s="35"/>
    </row>
    <row r="12" spans="1:5" x14ac:dyDescent="0.25">
      <c r="C12" s="17" t="s">
        <v>11</v>
      </c>
    </row>
    <row r="13" spans="1:5" x14ac:dyDescent="0.25">
      <c r="C13" s="18"/>
    </row>
    <row r="14" spans="1:5" ht="40.5" customHeight="1" x14ac:dyDescent="0.25">
      <c r="A14" s="36" t="s">
        <v>12</v>
      </c>
      <c r="B14" s="36"/>
      <c r="C14" s="36"/>
      <c r="D14" s="36"/>
      <c r="E14" s="36"/>
    </row>
    <row r="15" spans="1:5" x14ac:dyDescent="0.25">
      <c r="A15" s="19"/>
      <c r="B15" s="19"/>
      <c r="C15" s="19"/>
      <c r="D15" s="19"/>
      <c r="E15" s="19"/>
    </row>
    <row r="16" spans="1:5" ht="95.25" customHeight="1" x14ac:dyDescent="0.25">
      <c r="A16" s="20" t="s">
        <v>13</v>
      </c>
      <c r="B16" s="20" t="s">
        <v>14</v>
      </c>
      <c r="C16" s="20" t="s">
        <v>15</v>
      </c>
      <c r="D16" s="20" t="s">
        <v>16</v>
      </c>
      <c r="E16" s="20" t="s">
        <v>17</v>
      </c>
    </row>
    <row r="17" spans="1:5" ht="123.75" customHeight="1" x14ac:dyDescent="0.25">
      <c r="A17" s="21">
        <v>1</v>
      </c>
      <c r="B17" s="22" t="s">
        <v>18</v>
      </c>
      <c r="C17" s="22" t="s">
        <v>19</v>
      </c>
      <c r="D17" s="23" t="s">
        <v>20</v>
      </c>
      <c r="E17" s="24">
        <f>20470.6*2.4*1.2*0.805*4.53</f>
        <v>214989.44685119999</v>
      </c>
    </row>
    <row r="18" spans="1:5" ht="65.25" customHeight="1" x14ac:dyDescent="0.25">
      <c r="A18" s="21">
        <v>2</v>
      </c>
      <c r="B18" s="25" t="s">
        <v>21</v>
      </c>
      <c r="C18" s="23" t="s">
        <v>22</v>
      </c>
      <c r="D18" s="23" t="s">
        <v>23</v>
      </c>
      <c r="E18" s="24">
        <f>800*2*0.5*4.53</f>
        <v>3624</v>
      </c>
    </row>
    <row r="19" spans="1:5" ht="48" customHeight="1" x14ac:dyDescent="0.25">
      <c r="A19" s="21">
        <v>3</v>
      </c>
      <c r="B19" s="23" t="s">
        <v>24</v>
      </c>
      <c r="C19" s="26" t="s">
        <v>25</v>
      </c>
      <c r="D19" s="27">
        <f>(E17+E18)*0.1</f>
        <v>21861.344685119999</v>
      </c>
      <c r="E19" s="28">
        <f>D19</f>
        <v>21861.344685119999</v>
      </c>
    </row>
    <row r="20" spans="1:5" ht="48" customHeight="1" x14ac:dyDescent="0.25">
      <c r="A20" s="21">
        <v>4</v>
      </c>
      <c r="B20" s="23" t="s">
        <v>26</v>
      </c>
      <c r="C20" s="23" t="s">
        <v>27</v>
      </c>
      <c r="D20" s="27"/>
      <c r="E20" s="28">
        <f>17000/1.2</f>
        <v>14166.666666666668</v>
      </c>
    </row>
    <row r="21" spans="1:5" ht="48" customHeight="1" x14ac:dyDescent="0.25">
      <c r="A21" s="21">
        <v>5</v>
      </c>
      <c r="B21" s="23" t="s">
        <v>28</v>
      </c>
      <c r="C21" s="26"/>
      <c r="D21" s="27"/>
      <c r="E21" s="28">
        <v>51535.41</v>
      </c>
    </row>
    <row r="22" spans="1:5" x14ac:dyDescent="0.25">
      <c r="A22" s="29">
        <v>6</v>
      </c>
      <c r="B22" s="30" t="s">
        <v>29</v>
      </c>
      <c r="C22" s="26"/>
      <c r="D22" s="26" t="s">
        <v>30</v>
      </c>
      <c r="E22" s="28">
        <f>E19+E18+E17+E20+E21</f>
        <v>306176.86820298666</v>
      </c>
    </row>
    <row r="23" spans="1:5" x14ac:dyDescent="0.25">
      <c r="A23" s="29">
        <v>7</v>
      </c>
      <c r="B23" s="30" t="s">
        <v>31</v>
      </c>
      <c r="C23" s="26"/>
      <c r="D23" s="26" t="s">
        <v>32</v>
      </c>
      <c r="E23" s="28">
        <f>ROUND(E22*20%,2)</f>
        <v>61235.37</v>
      </c>
    </row>
    <row r="24" spans="1:5" x14ac:dyDescent="0.25">
      <c r="A24" s="29">
        <v>8</v>
      </c>
      <c r="B24" s="30" t="s">
        <v>33</v>
      </c>
      <c r="C24" s="26"/>
      <c r="D24" s="26" t="s">
        <v>34</v>
      </c>
      <c r="E24" s="28">
        <f>E22+E23</f>
        <v>367412.23820298666</v>
      </c>
    </row>
    <row r="25" spans="1:5" x14ac:dyDescent="0.25">
      <c r="A25" s="9"/>
      <c r="B25" s="31"/>
      <c r="C25" s="32"/>
      <c r="D25" s="32"/>
      <c r="E25" s="33"/>
    </row>
    <row r="26" spans="1:5" x14ac:dyDescent="0.25">
      <c r="A26" s="1" t="s">
        <v>35</v>
      </c>
    </row>
    <row r="27" spans="1:5" x14ac:dyDescent="0.25">
      <c r="A27" s="1" t="s">
        <v>36</v>
      </c>
    </row>
    <row r="28" spans="1:5" x14ac:dyDescent="0.25">
      <c r="A28" s="1" t="s">
        <v>37</v>
      </c>
    </row>
    <row r="29" spans="1:5" x14ac:dyDescent="0.25">
      <c r="A29" s="14" t="s">
        <v>38</v>
      </c>
    </row>
    <row r="30" spans="1:5" x14ac:dyDescent="0.25">
      <c r="A30" s="1" t="s">
        <v>39</v>
      </c>
    </row>
    <row r="34" spans="5:5" x14ac:dyDescent="0.25">
      <c r="E34" s="1" t="s">
        <v>40</v>
      </c>
    </row>
  </sheetData>
  <mergeCells count="3">
    <mergeCell ref="B1:D1"/>
    <mergeCell ref="A11:E11"/>
    <mergeCell ref="A14:E14"/>
  </mergeCells>
  <pageMargins left="0.19685039370078741" right="0.19685039370078741" top="0.19685039370078741" bottom="0.19685039370078741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ВЛ ТП-553 Рек.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Лоскуткина Светлана Денисовна</dc:creator>
  <cp:lastModifiedBy>Маркина Елена Валерьевна</cp:lastModifiedBy>
  <dcterms:created xsi:type="dcterms:W3CDTF">2021-05-25T06:20:18Z</dcterms:created>
  <dcterms:modified xsi:type="dcterms:W3CDTF">2021-05-25T09:13:13Z</dcterms:modified>
</cp:coreProperties>
</file>