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КЛ Ф.625 ул.Рахова (2)" sheetId="1" r:id="rId1"/>
  </sheets>
  <definedNames>
    <definedName name="_xlnm.Print_Titles" localSheetId="0">'КЛ Ф.625 ул.Рахова (2)'!$17:$17</definedName>
    <definedName name="_xlnm.Print_Area" localSheetId="0">'КЛ Ф.625 ул.Рахова (2)'!$A$1:$I$42</definedName>
  </definedNames>
  <calcPr calcId="145621"/>
</workbook>
</file>

<file path=xl/calcChain.xml><?xml version="1.0" encoding="utf-8"?>
<calcChain xmlns="http://schemas.openxmlformats.org/spreadsheetml/2006/main">
  <c r="I25" i="1" l="1"/>
  <c r="I18" i="1"/>
  <c r="I30" i="1" s="1"/>
  <c r="G9" i="1"/>
  <c r="I31" i="1" l="1"/>
  <c r="I34" i="1" s="1"/>
  <c r="I35" i="1" l="1"/>
  <c r="I36" i="1" s="1"/>
</calcChain>
</file>

<file path=xl/sharedStrings.xml><?xml version="1.0" encoding="utf-8"?>
<sst xmlns="http://schemas.openxmlformats.org/spreadsheetml/2006/main" count="76" uniqueCount="63">
  <si>
    <t>СОГЛАСОВАНО</t>
  </si>
  <si>
    <t>УТВЕРЖДАЮ</t>
  </si>
  <si>
    <t>ПОДРЯДЧИК</t>
  </si>
  <si>
    <t xml:space="preserve">ЗАКАЗЧИК   </t>
  </si>
  <si>
    <t>Директор</t>
  </si>
  <si>
    <t xml:space="preserve">ООО «ГорЭнергоСервис»                                                                                                                                                                           </t>
  </si>
  <si>
    <t>_____________А.Н.Куликов</t>
  </si>
  <si>
    <t>"______" ________________  2021г.</t>
  </si>
  <si>
    <t>Смета №</t>
  </si>
  <si>
    <t xml:space="preserve">на  рабочую документацию        
</t>
  </si>
  <si>
    <t>Проектирование КЛ-6кВ РП-Верхний - п/ст Раховская нитка Б Ф.625 по ул.Рахова с переходом через ул.Соколовая</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</si>
  <si>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</si>
  <si>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</si>
  <si>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</si>
  <si>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</si>
  <si>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</si>
  <si>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</si>
  <si>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</si>
  <si>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Кабельные линии напряжением до 35 кВ. Интервалы протяженности до 100 м.  Кабель АСБл-6-3х240</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</si>
  <si>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Х=40 (м) 
Количество = 1</t>
  </si>
  <si>
    <t>(A + B * Xзад) * Количество * Кст * Ктек * K1 * K2
(11960 руб + 1 * 40) * 1 * 0.6 * 4.59 *1.1* 1.4  * 0.825</t>
  </si>
  <si>
    <t/>
  </si>
  <si>
    <t>Коэффициенты</t>
  </si>
  <si>
    <t>Стадия: Рабочая документация</t>
  </si>
  <si>
    <t>Кст = 0.6</t>
  </si>
  <si>
    <t>Ктек = 4.59
Письмо Минстроя России от 04.05.2021 г. №18410-ИФ/09 прил.3</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</si>
  <si>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</si>
  <si>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</si>
  <si>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</si>
  <si>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</si>
  <si>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</si>
  <si>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</si>
  <si>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</si>
  <si>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</si>
  <si>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</si>
  <si>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</si>
  <si>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</si>
  <si>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</si>
  <si>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</si>
  <si>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</si>
  <si>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</si>
  <si>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</si>
  <si>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</si>
  <si>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</si>
  <si>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</si>
  <si>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</si>
  <si>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</si>
  <si>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</si>
  <si>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</si>
  <si>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</si>
  <si>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</si>
  <si>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</si>
  <si>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</si>
  <si>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</si>
  <si>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</si>
  <si>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</si>
  <si>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</si>
  <si>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</si>
  <si>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</si>
  <si>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</si>
  <si>
    <t>Генеральный директор ЗАО "СПГЭС"</t>
  </si>
  <si>
    <t>_____________С.В. Козин</t>
  </si>
  <si>
    <t xml:space="preserve"> Приложение  № 2 к договору № 2133П от "08" июня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</si>
</sst>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1"/>
      <name val="Arial"/>
      <family val="2"/>
      <charset val="204"/>
    </font>
    <font>
      <sz val="10"/>
      <name val="Arial"/>
      <family val="2"/>
      <charset val="204"/>
    </font>
    <font>
      <sz val="10"/>
      <name val="Arial Cyr"/>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
      <sz val="9"/>
      <name val="Tahoma"/>
      <family val="2"/>
      <charset val="204"/>
    </font>
    <font>
      <sz val="10"/>
      <name val="Times New Roman"/>
      <family val="1"/>
      <charset val="204"/>
    </font>
  </fonts>
  <fills count="2">
    <fill>
      <patternFill patternType="none"/>
    </fill>
    <fill>
      <patternFill patternType="gray125"/>
    </fill>
  </fills>
  <borders count="34">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3" fillId="0" borderId="0"/>
    <xf numFmtId="0" fontId="4" fillId="0" borderId="0"/>
    <xf numFmtId="0" fontId="17" fillId="0" borderId="30">
      <alignment horizontal="center"/>
    </xf>
    <xf numFmtId="0" fontId="4" fillId="0" borderId="0">
      <alignment vertical="top"/>
    </xf>
    <xf numFmtId="0" fontId="18" fillId="0" borderId="30">
      <alignment horizontal="center"/>
    </xf>
    <xf numFmtId="0" fontId="18" fillId="0" borderId="0">
      <alignment vertical="top"/>
    </xf>
    <xf numFmtId="0" fontId="18" fillId="0" borderId="0">
      <alignment horizontal="right" vertical="top" wrapText="1"/>
    </xf>
    <xf numFmtId="0" fontId="18" fillId="0" borderId="0"/>
    <xf numFmtId="0" fontId="18" fillId="0" borderId="0"/>
    <xf numFmtId="0" fontId="18" fillId="0" borderId="0"/>
    <xf numFmtId="0" fontId="18" fillId="0" borderId="0"/>
    <xf numFmtId="0" fontId="18" fillId="0" borderId="30">
      <alignment horizontal="center" wrapText="1"/>
    </xf>
    <xf numFmtId="0" fontId="4" fillId="0" borderId="0">
      <alignment vertical="top"/>
    </xf>
    <xf numFmtId="0" fontId="18" fillId="0" borderId="30">
      <alignment horizontal="center"/>
    </xf>
    <xf numFmtId="0" fontId="3" fillId="0" borderId="0"/>
    <xf numFmtId="0" fontId="18" fillId="0" borderId="0"/>
    <xf numFmtId="0" fontId="18" fillId="0" borderId="30">
      <alignment horizontal="center" wrapText="1"/>
    </xf>
    <xf numFmtId="0" fontId="18" fillId="0" borderId="30">
      <alignment horizontal="center"/>
    </xf>
    <xf numFmtId="0" fontId="18" fillId="0" borderId="30">
      <alignment horizontal="center" wrapText="1"/>
    </xf>
    <xf numFmtId="0" fontId="18" fillId="0" borderId="30">
      <alignment horizontal="center"/>
    </xf>
    <xf numFmtId="0" fontId="18" fillId="0" borderId="0">
      <alignment horizontal="center" vertical="top" wrapText="1"/>
    </xf>
    <xf numFmtId="0" fontId="18" fillId="0" borderId="0">
      <alignment horizontal="center"/>
    </xf>
    <xf numFmtId="165"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0" fontId="18" fillId="0" borderId="0">
      <alignment horizontal="left" vertical="top"/>
    </xf>
    <xf numFmtId="0" fontId="18" fillId="0" borderId="0"/>
  </cellStyleXfs>
  <cellXfs count="99">
    <xf numFmtId="0" fontId="0" fillId="0" borderId="0" xfId="0"/>
    <xf numFmtId="0" fontId="2" fillId="0" borderId="0" xfId="0" applyFont="1"/>
    <xf numFmtId="0" fontId="3" fillId="0" borderId="0" xfId="0" applyFont="1"/>
    <xf numFmtId="0" fontId="3" fillId="0" borderId="0" xfId="1" applyFont="1"/>
    <xf numFmtId="0" fontId="3" fillId="0" borderId="0" xfId="1" applyNumberFormat="1" applyFont="1"/>
    <xf numFmtId="0" fontId="3" fillId="0" borderId="0" xfId="1" applyNumberFormat="1" applyFont="1" applyAlignment="1"/>
    <xf numFmtId="0" fontId="2" fillId="0" borderId="0" xfId="2" applyFont="1"/>
    <xf numFmtId="0" fontId="3" fillId="0" borderId="0" xfId="2" applyFont="1"/>
    <xf numFmtId="0" fontId="5" fillId="0" borderId="0" xfId="2" applyFont="1"/>
    <xf numFmtId="0" fontId="6" fillId="0" borderId="0" xfId="0" applyFont="1"/>
    <xf numFmtId="0" fontId="7" fillId="0" borderId="0" xfId="0" applyFont="1" applyAlignment="1"/>
    <xf numFmtId="0" fontId="2" fillId="0" borderId="0" xfId="0" applyFont="1" applyAlignment="1">
      <alignment horizontal="center" wrapText="1"/>
    </xf>
    <xf numFmtId="0" fontId="2" fillId="0" borderId="0" xfId="0" applyFont="1" applyAlignment="1">
      <alignment horizontal="center"/>
    </xf>
    <xf numFmtId="0" fontId="2" fillId="0" borderId="0" xfId="0" applyFont="1" applyAlignment="1">
      <alignment horizontal="centerContinuous"/>
    </xf>
    <xf numFmtId="0" fontId="9" fillId="0" borderId="0" xfId="0" applyFont="1" applyAlignment="1">
      <alignment horizontal="center" vertical="top"/>
    </xf>
    <xf numFmtId="0" fontId="10" fillId="0" borderId="2" xfId="0" applyNumberFormat="1" applyFont="1" applyBorder="1" applyAlignment="1">
      <alignment horizontal="center" vertical="top" wrapText="1"/>
    </xf>
    <xf numFmtId="0" fontId="11" fillId="0" borderId="2" xfId="0" applyNumberFormat="1" applyFont="1" applyBorder="1" applyAlignment="1">
      <alignment horizontal="center" vertical="top" wrapText="1"/>
    </xf>
    <xf numFmtId="164" fontId="2" fillId="0" borderId="0" xfId="0" applyNumberFormat="1" applyFont="1"/>
    <xf numFmtId="49" fontId="6" fillId="0" borderId="2" xfId="0" applyNumberFormat="1" applyFont="1" applyBorder="1" applyAlignment="1">
      <alignment horizontal="center" wrapText="1"/>
    </xf>
    <xf numFmtId="0" fontId="6" fillId="0" borderId="2" xfId="0" applyNumberFormat="1" applyFont="1" applyBorder="1" applyAlignment="1">
      <alignment horizontal="center" wrapText="1"/>
    </xf>
    <xf numFmtId="49" fontId="8" fillId="0" borderId="9"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4" fontId="6" fillId="0" borderId="9" xfId="0" applyNumberFormat="1" applyFont="1" applyBorder="1" applyAlignment="1">
      <alignment horizontal="right" vertical="top" wrapText="1"/>
    </xf>
    <xf numFmtId="2" fontId="2" fillId="0" borderId="0" xfId="0" applyNumberFormat="1" applyFont="1"/>
    <xf numFmtId="49" fontId="8" fillId="0" borderId="13"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3" xfId="0" applyNumberFormat="1" applyFont="1" applyBorder="1" applyAlignment="1">
      <alignment horizontal="right" vertical="top" wrapText="1"/>
    </xf>
    <xf numFmtId="49" fontId="8" fillId="0" borderId="17" xfId="0" applyNumberFormat="1" applyFont="1" applyBorder="1" applyAlignment="1">
      <alignment horizontal="right" vertical="top" wrapText="1"/>
    </xf>
    <xf numFmtId="0" fontId="6" fillId="0" borderId="17" xfId="0" applyNumberFormat="1" applyFont="1" applyBorder="1" applyAlignment="1">
      <alignment horizontal="left" vertical="top" wrapText="1"/>
    </xf>
    <xf numFmtId="0" fontId="6" fillId="0" borderId="17" xfId="0" applyNumberFormat="1" applyFont="1" applyBorder="1" applyAlignment="1">
      <alignment horizontal="right" vertical="top" wrapText="1"/>
    </xf>
    <xf numFmtId="49" fontId="8" fillId="0" borderId="21" xfId="0" applyNumberFormat="1" applyFont="1" applyBorder="1" applyAlignment="1">
      <alignment horizontal="right" vertical="top" wrapText="1"/>
    </xf>
    <xf numFmtId="0" fontId="13" fillId="0" borderId="21" xfId="0" applyNumberFormat="1" applyFont="1" applyBorder="1" applyAlignment="1">
      <alignment horizontal="left" vertical="top" wrapText="1"/>
    </xf>
    <xf numFmtId="0" fontId="6" fillId="0" borderId="21" xfId="0" applyNumberFormat="1" applyFont="1" applyBorder="1" applyAlignment="1">
      <alignment horizontal="right" vertical="top" wrapText="1"/>
    </xf>
    <xf numFmtId="0" fontId="6" fillId="0" borderId="9" xfId="0" applyNumberFormat="1" applyFont="1" applyBorder="1" applyAlignment="1">
      <alignment horizontal="left" vertical="top" wrapText="1"/>
    </xf>
    <xf numFmtId="0" fontId="12" fillId="0" borderId="21" xfId="0" applyNumberFormat="1" applyFont="1" applyBorder="1" applyAlignment="1">
      <alignment horizontal="left" vertical="top" wrapText="1"/>
    </xf>
    <xf numFmtId="49" fontId="8" fillId="0" borderId="21" xfId="0" applyNumberFormat="1" applyFont="1" applyBorder="1" applyAlignment="1">
      <alignment horizontal="center" vertical="top" wrapText="1"/>
    </xf>
    <xf numFmtId="0" fontId="8" fillId="0" borderId="21" xfId="0" applyNumberFormat="1" applyFont="1" applyBorder="1" applyAlignment="1">
      <alignment horizontal="left" vertical="top" wrapText="1"/>
    </xf>
    <xf numFmtId="4" fontId="8" fillId="0" borderId="21" xfId="0" applyNumberFormat="1" applyFont="1" applyBorder="1" applyAlignment="1">
      <alignment horizontal="right" vertical="top" wrapText="1"/>
    </xf>
    <xf numFmtId="4" fontId="2" fillId="0" borderId="0" xfId="0" applyNumberFormat="1" applyFont="1"/>
    <xf numFmtId="49" fontId="8" fillId="0" borderId="30" xfId="0" applyNumberFormat="1" applyFont="1" applyBorder="1" applyAlignment="1">
      <alignment horizontal="center" vertical="top" wrapText="1"/>
    </xf>
    <xf numFmtId="0" fontId="6" fillId="0" borderId="30" xfId="0" applyNumberFormat="1" applyFont="1" applyBorder="1" applyAlignment="1">
      <alignment horizontal="left" vertical="top" wrapText="1"/>
    </xf>
    <xf numFmtId="4" fontId="6" fillId="0" borderId="30" xfId="0" applyNumberFormat="1" applyFont="1" applyBorder="1" applyAlignment="1">
      <alignment horizontal="right" vertical="top" wrapText="1"/>
    </xf>
    <xf numFmtId="4" fontId="6" fillId="0" borderId="30" xfId="0" applyNumberFormat="1" applyFont="1" applyFill="1" applyBorder="1" applyAlignment="1">
      <alignment horizontal="right" vertical="top" wrapText="1"/>
    </xf>
    <xf numFmtId="0" fontId="13" fillId="0" borderId="30" xfId="0" applyNumberFormat="1" applyFont="1" applyBorder="1" applyAlignment="1">
      <alignment horizontal="left" vertical="top" wrapText="1"/>
    </xf>
    <xf numFmtId="0" fontId="14" fillId="0" borderId="30" xfId="0" applyNumberFormat="1" applyFont="1" applyBorder="1" applyAlignment="1">
      <alignment horizontal="left" vertical="top" wrapText="1"/>
    </xf>
    <xf numFmtId="4" fontId="8" fillId="0" borderId="30" xfId="0" applyNumberFormat="1" applyFont="1" applyBorder="1" applyAlignment="1">
      <alignment horizontal="right" vertical="top" wrapText="1"/>
    </xf>
    <xf numFmtId="0" fontId="6" fillId="0" borderId="0" xfId="0" applyNumberFormat="1" applyFont="1" applyAlignment="1">
      <alignment wrapText="1"/>
    </xf>
    <xf numFmtId="0" fontId="15" fillId="0" borderId="0" xfId="0" applyFont="1"/>
    <xf numFmtId="0" fontId="6" fillId="0" borderId="0" xfId="0" applyNumberFormat="1" applyFont="1" applyAlignment="1">
      <alignment horizontal="left" vertical="top"/>
    </xf>
    <xf numFmtId="0" fontId="6" fillId="0" borderId="0" xfId="0" applyNumberFormat="1" applyFont="1"/>
    <xf numFmtId="0" fontId="16" fillId="0" borderId="0" xfId="0" applyFont="1"/>
    <xf numFmtId="0" fontId="11" fillId="0" borderId="0" xfId="0" applyNumberFormat="1" applyFont="1" applyAlignment="1">
      <alignment wrapText="1"/>
    </xf>
    <xf numFmtId="0" fontId="8" fillId="0" borderId="31" xfId="0" applyNumberFormat="1" applyFont="1" applyBorder="1" applyAlignment="1">
      <alignment horizontal="left" vertical="top" wrapText="1"/>
    </xf>
    <xf numFmtId="0" fontId="8" fillId="0" borderId="32" xfId="0" applyNumberFormat="1" applyFont="1" applyBorder="1" applyAlignment="1">
      <alignment horizontal="left" vertical="top" wrapText="1"/>
    </xf>
    <xf numFmtId="0" fontId="8" fillId="0" borderId="33" xfId="0" applyNumberFormat="1" applyFont="1" applyBorder="1" applyAlignment="1">
      <alignment horizontal="left" vertical="top" wrapText="1"/>
    </xf>
    <xf numFmtId="0" fontId="6" fillId="0" borderId="31" xfId="0" applyNumberFormat="1" applyFont="1" applyBorder="1" applyAlignment="1">
      <alignment horizontal="left" vertical="top" wrapText="1"/>
    </xf>
    <xf numFmtId="0" fontId="6" fillId="0" borderId="32" xfId="0" applyNumberFormat="1" applyFont="1" applyBorder="1" applyAlignment="1">
      <alignment horizontal="left" vertical="top" wrapText="1"/>
    </xf>
    <xf numFmtId="0" fontId="6" fillId="0" borderId="31" xfId="0" applyNumberFormat="1" applyFont="1" applyBorder="1" applyAlignment="1">
      <alignment horizontal="center" vertical="top" wrapText="1"/>
    </xf>
    <xf numFmtId="0" fontId="6" fillId="0" borderId="33" xfId="0" applyNumberFormat="1" applyFont="1" applyBorder="1" applyAlignment="1">
      <alignment horizontal="center" vertical="top" wrapText="1"/>
    </xf>
    <xf numFmtId="0" fontId="6" fillId="0" borderId="32" xfId="0" applyNumberFormat="1" applyFont="1" applyBorder="1" applyAlignment="1">
      <alignment horizontal="center" vertical="top" wrapText="1"/>
    </xf>
    <xf numFmtId="0" fontId="6" fillId="0" borderId="33"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1"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6" fillId="0" borderId="16"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0" fontId="6" fillId="0" borderId="29"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6" fillId="0" borderId="1" xfId="0" applyNumberFormat="1" applyFont="1" applyBorder="1" applyAlignment="1">
      <alignment horizontal="left" vertical="top" wrapText="1"/>
    </xf>
    <xf numFmtId="0" fontId="8" fillId="0" borderId="24" xfId="0" applyNumberFormat="1" applyFont="1" applyBorder="1" applyAlignment="1">
      <alignment horizontal="left" vertical="top" wrapText="1"/>
    </xf>
    <xf numFmtId="0" fontId="8" fillId="0" borderId="25" xfId="0" applyNumberFormat="1" applyFont="1" applyBorder="1" applyAlignment="1">
      <alignment horizontal="left" vertical="top" wrapText="1"/>
    </xf>
    <xf numFmtId="0" fontId="6" fillId="0" borderId="24"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6"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2"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7"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8" fillId="0" borderId="1" xfId="0" applyFont="1" applyBorder="1" applyAlignment="1">
      <alignment horizontal="center" vertical="center"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10" fillId="0" borderId="5" xfId="0" applyNumberFormat="1" applyFont="1" applyBorder="1" applyAlignment="1">
      <alignment horizontal="center" vertical="top"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0" fontId="6" fillId="0" borderId="8" xfId="0" applyNumberFormat="1" applyFont="1" applyBorder="1" applyAlignment="1">
      <alignment horizont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D1" sqref="D1"/>
    </sheetView>
  </sheetViews>
  <sheetFormatPr defaultColWidth="9.140625" defaultRowHeight="14.25" x14ac:dyDescent="0.2"/>
  <cols>
    <col min="1" max="1" width="5.7109375" style="1" customWidth="1"/>
    <col min="2" max="3" width="8.28515625" style="1" customWidth="1"/>
    <col min="4" max="7" width="10.28515625" style="1" customWidth="1"/>
    <col min="8" max="8" width="14.42578125" style="1" customWidth="1"/>
    <col min="9" max="9" width="14.28515625" style="1" customWidth="1"/>
    <col min="10" max="10" width="12.7109375" style="1" customWidth="1"/>
    <col min="11" max="11" width="13.28515625" style="1" customWidth="1"/>
    <col min="12" max="12" width="14.5703125" style="1" customWidth="1"/>
    <col min="13" max="16384" width="9.140625" style="1"/>
  </cols>
  <sheetData>
    <row r="1" spans="1:256" ht="17.25" customHeight="1" x14ac:dyDescent="0.2">
      <c r="D1" s="2" t="s">
        <v>62</v>
      </c>
    </row>
    <row r="2" spans="1:256" s="5" customFormat="1" ht="17.25" customHeight="1" x14ac:dyDescent="0.2">
      <c r="A2" s="3"/>
      <c r="B2" s="3"/>
      <c r="C2" s="3"/>
      <c r="D2" s="3"/>
      <c r="E2" s="3"/>
      <c r="F2" s="4"/>
      <c r="G2" s="4"/>
      <c r="H2" s="4"/>
      <c r="I2" s="4"/>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row>
    <row r="3" spans="1:256" s="7" customFormat="1" ht="17.25" customHeight="1" x14ac:dyDescent="0.2">
      <c r="A3" s="6" t="s">
        <v>0</v>
      </c>
      <c r="G3" s="6" t="s">
        <v>1</v>
      </c>
    </row>
    <row r="4" spans="1:256" s="7" customFormat="1" ht="17.25" customHeight="1" x14ac:dyDescent="0.2">
      <c r="A4" s="6" t="s">
        <v>2</v>
      </c>
      <c r="G4" s="6" t="s">
        <v>3</v>
      </c>
    </row>
    <row r="5" spans="1:256" s="7" customFormat="1" ht="17.25" customHeight="1" x14ac:dyDescent="0.2">
      <c r="A5" s="6" t="s">
        <v>4</v>
      </c>
      <c r="G5" s="6" t="s">
        <v>60</v>
      </c>
    </row>
    <row r="6" spans="1:256" s="7" customFormat="1" ht="17.25" customHeight="1" x14ac:dyDescent="0.2">
      <c r="A6" s="6" t="s">
        <v>5</v>
      </c>
      <c r="G6" s="6"/>
    </row>
    <row r="7" spans="1:256" s="9" customFormat="1" ht="17.25" customHeight="1" x14ac:dyDescent="0.2">
      <c r="A7" s="8"/>
      <c r="B7" s="7"/>
      <c r="C7" s="7"/>
      <c r="D7" s="7"/>
      <c r="E7" s="7"/>
      <c r="G7" s="8"/>
    </row>
    <row r="8" spans="1:256" s="7" customFormat="1" ht="17.25" customHeight="1" x14ac:dyDescent="0.2">
      <c r="A8" s="8" t="s">
        <v>6</v>
      </c>
      <c r="G8" s="8" t="s">
        <v>61</v>
      </c>
    </row>
    <row r="9" spans="1:256" ht="17.25" customHeight="1" x14ac:dyDescent="0.2">
      <c r="A9" s="1" t="s">
        <v>7</v>
      </c>
      <c r="G9" s="1" t="str">
        <f>A9</f>
        <v>"______" ________________  2021г.</v>
      </c>
    </row>
    <row r="10" spans="1:256" ht="17.25" customHeight="1" x14ac:dyDescent="0.2"/>
    <row r="11" spans="1:256" ht="15" x14ac:dyDescent="0.25">
      <c r="A11" s="89" t="s">
        <v>8</v>
      </c>
      <c r="B11" s="89"/>
      <c r="C11" s="89"/>
      <c r="D11" s="89"/>
      <c r="E11" s="89"/>
      <c r="F11" s="89"/>
      <c r="G11" s="89"/>
      <c r="H11" s="89"/>
      <c r="I11" s="10"/>
    </row>
    <row r="12" spans="1:256" ht="15" x14ac:dyDescent="0.25">
      <c r="A12" s="90" t="s">
        <v>9</v>
      </c>
      <c r="B12" s="91"/>
      <c r="C12" s="91"/>
      <c r="D12" s="91"/>
      <c r="E12" s="91"/>
      <c r="F12" s="91"/>
      <c r="G12" s="91"/>
      <c r="H12" s="91"/>
      <c r="I12" s="10"/>
    </row>
    <row r="13" spans="1:256" ht="15" x14ac:dyDescent="0.25">
      <c r="A13" s="11"/>
      <c r="B13" s="12"/>
      <c r="C13" s="12"/>
      <c r="D13" s="12"/>
      <c r="E13" s="12"/>
      <c r="F13" s="12"/>
      <c r="G13" s="12"/>
      <c r="H13" s="12"/>
      <c r="I13" s="10"/>
    </row>
    <row r="14" spans="1:256" ht="37.9" customHeight="1" x14ac:dyDescent="0.2">
      <c r="A14" s="92" t="s">
        <v>10</v>
      </c>
      <c r="B14" s="92"/>
      <c r="C14" s="92"/>
      <c r="D14" s="92"/>
      <c r="E14" s="92"/>
      <c r="F14" s="92"/>
      <c r="G14" s="92"/>
      <c r="H14" s="92"/>
      <c r="I14" s="92"/>
    </row>
    <row r="15" spans="1:256" ht="14.25" customHeight="1" x14ac:dyDescent="0.2">
      <c r="A15" s="12"/>
      <c r="D15" s="13"/>
      <c r="E15" s="14" t="s">
        <v>11</v>
      </c>
    </row>
    <row r="16" spans="1:256" ht="105" customHeight="1" x14ac:dyDescent="0.2">
      <c r="A16" s="15" t="s">
        <v>12</v>
      </c>
      <c r="B16" s="93" t="s">
        <v>13</v>
      </c>
      <c r="C16" s="94"/>
      <c r="D16" s="93" t="s">
        <v>14</v>
      </c>
      <c r="E16" s="95"/>
      <c r="F16" s="95"/>
      <c r="G16" s="94"/>
      <c r="H16" s="16" t="s">
        <v>15</v>
      </c>
      <c r="I16" s="15" t="s">
        <v>16</v>
      </c>
      <c r="L16" s="17"/>
    </row>
    <row r="17" spans="1:10" x14ac:dyDescent="0.2">
      <c r="A17" s="18" t="s">
        <v>17</v>
      </c>
      <c r="B17" s="96">
        <v>2</v>
      </c>
      <c r="C17" s="97"/>
      <c r="D17" s="96">
        <v>3</v>
      </c>
      <c r="E17" s="98"/>
      <c r="F17" s="98"/>
      <c r="G17" s="97"/>
      <c r="H17" s="19">
        <v>4</v>
      </c>
      <c r="I17" s="19">
        <v>5</v>
      </c>
    </row>
    <row r="18" spans="1:10" ht="135.6" customHeight="1" x14ac:dyDescent="0.2">
      <c r="A18" s="20" t="s">
        <v>17</v>
      </c>
      <c r="B18" s="84" t="s">
        <v>18</v>
      </c>
      <c r="C18" s="85"/>
      <c r="D18" s="86" t="s">
        <v>19</v>
      </c>
      <c r="E18" s="87"/>
      <c r="F18" s="87"/>
      <c r="G18" s="88"/>
      <c r="H18" s="21" t="s">
        <v>20</v>
      </c>
      <c r="I18" s="22">
        <f>ROUND((11960+40)*1*0.6*4.59*1.1*1.4*1*0.825,2)</f>
        <v>41987.48</v>
      </c>
      <c r="J18" s="23"/>
    </row>
    <row r="19" spans="1:10" ht="14.45" customHeight="1" x14ac:dyDescent="0.2">
      <c r="A19" s="24" t="s">
        <v>21</v>
      </c>
      <c r="B19" s="78" t="s">
        <v>22</v>
      </c>
      <c r="C19" s="79"/>
      <c r="D19" s="78"/>
      <c r="E19" s="80"/>
      <c r="F19" s="80"/>
      <c r="G19" s="79"/>
      <c r="H19" s="25"/>
      <c r="I19" s="26"/>
    </row>
    <row r="20" spans="1:10" ht="34.9" customHeight="1" x14ac:dyDescent="0.2">
      <c r="A20" s="27" t="s">
        <v>21</v>
      </c>
      <c r="B20" s="81" t="s">
        <v>23</v>
      </c>
      <c r="C20" s="82"/>
      <c r="D20" s="81" t="s">
        <v>24</v>
      </c>
      <c r="E20" s="83"/>
      <c r="F20" s="83"/>
      <c r="G20" s="82"/>
      <c r="H20" s="28"/>
      <c r="I20" s="29"/>
    </row>
    <row r="21" spans="1:10" ht="52.9" customHeight="1" x14ac:dyDescent="0.2">
      <c r="A21" s="27" t="s">
        <v>21</v>
      </c>
      <c r="B21" s="81"/>
      <c r="C21" s="82"/>
      <c r="D21" s="81" t="s">
        <v>25</v>
      </c>
      <c r="E21" s="83"/>
      <c r="F21" s="83"/>
      <c r="G21" s="82"/>
      <c r="H21" s="28"/>
      <c r="I21" s="29"/>
    </row>
    <row r="22" spans="1:10" ht="33" customHeight="1" x14ac:dyDescent="0.2">
      <c r="A22" s="27" t="s">
        <v>21</v>
      </c>
      <c r="B22" s="81"/>
      <c r="C22" s="82"/>
      <c r="D22" s="81" t="s">
        <v>26</v>
      </c>
      <c r="E22" s="83"/>
      <c r="F22" s="83"/>
      <c r="G22" s="82"/>
      <c r="H22" s="28"/>
      <c r="I22" s="29"/>
    </row>
    <row r="23" spans="1:10" ht="38.450000000000003" customHeight="1" x14ac:dyDescent="0.2">
      <c r="A23" s="27" t="s">
        <v>21</v>
      </c>
      <c r="B23" s="81"/>
      <c r="C23" s="82"/>
      <c r="D23" s="81" t="s">
        <v>27</v>
      </c>
      <c r="E23" s="83"/>
      <c r="F23" s="83"/>
      <c r="G23" s="82"/>
      <c r="H23" s="28"/>
      <c r="I23" s="29"/>
    </row>
    <row r="24" spans="1:10" ht="51" customHeight="1" x14ac:dyDescent="0.2">
      <c r="A24" s="30" t="s">
        <v>21</v>
      </c>
      <c r="B24" s="70" t="s">
        <v>28</v>
      </c>
      <c r="C24" s="71"/>
      <c r="D24" s="70"/>
      <c r="E24" s="72"/>
      <c r="F24" s="72"/>
      <c r="G24" s="71"/>
      <c r="H24" s="31" t="s">
        <v>29</v>
      </c>
      <c r="I24" s="32"/>
    </row>
    <row r="25" spans="1:10" ht="129" customHeight="1" x14ac:dyDescent="0.2">
      <c r="A25" s="20" t="s">
        <v>30</v>
      </c>
      <c r="B25" s="73" t="s">
        <v>31</v>
      </c>
      <c r="C25" s="74"/>
      <c r="D25" s="75" t="s">
        <v>32</v>
      </c>
      <c r="E25" s="76"/>
      <c r="F25" s="76"/>
      <c r="G25" s="77"/>
      <c r="H25" s="33" t="s">
        <v>33</v>
      </c>
      <c r="I25" s="22">
        <f>(0+ 800 * 1) * 1 * 0.5 * 4.59</f>
        <v>1836</v>
      </c>
    </row>
    <row r="26" spans="1:10" ht="14.45" customHeight="1" x14ac:dyDescent="0.2">
      <c r="A26" s="24" t="s">
        <v>21</v>
      </c>
      <c r="B26" s="78" t="s">
        <v>22</v>
      </c>
      <c r="C26" s="79"/>
      <c r="D26" s="78"/>
      <c r="E26" s="80"/>
      <c r="F26" s="80"/>
      <c r="G26" s="79"/>
      <c r="H26" s="25"/>
      <c r="I26" s="26"/>
    </row>
    <row r="27" spans="1:10" ht="32.450000000000003" customHeight="1" x14ac:dyDescent="0.2">
      <c r="A27" s="27" t="s">
        <v>21</v>
      </c>
      <c r="B27" s="64" t="s">
        <v>34</v>
      </c>
      <c r="C27" s="65"/>
      <c r="D27" s="64" t="s">
        <v>35</v>
      </c>
      <c r="E27" s="66"/>
      <c r="F27" s="66"/>
      <c r="G27" s="65"/>
      <c r="H27" s="28"/>
      <c r="I27" s="29"/>
    </row>
    <row r="28" spans="1:10" ht="46.9" customHeight="1" x14ac:dyDescent="0.2">
      <c r="A28" s="27" t="s">
        <v>21</v>
      </c>
      <c r="B28" s="64"/>
      <c r="C28" s="65"/>
      <c r="D28" s="64" t="s">
        <v>25</v>
      </c>
      <c r="E28" s="66"/>
      <c r="F28" s="66"/>
      <c r="G28" s="65"/>
      <c r="H28" s="28"/>
      <c r="I28" s="29"/>
    </row>
    <row r="29" spans="1:10" ht="39.75" customHeight="1" x14ac:dyDescent="0.2">
      <c r="A29" s="30" t="s">
        <v>21</v>
      </c>
      <c r="B29" s="67" t="s">
        <v>28</v>
      </c>
      <c r="C29" s="68"/>
      <c r="D29" s="67"/>
      <c r="E29" s="69"/>
      <c r="F29" s="69"/>
      <c r="G29" s="68"/>
      <c r="H29" s="34" t="s">
        <v>36</v>
      </c>
      <c r="I29" s="32"/>
    </row>
    <row r="30" spans="1:10" ht="18" customHeight="1" x14ac:dyDescent="0.2">
      <c r="A30" s="35" t="s">
        <v>37</v>
      </c>
      <c r="B30" s="61" t="s">
        <v>38</v>
      </c>
      <c r="C30" s="62"/>
      <c r="D30" s="61"/>
      <c r="E30" s="63"/>
      <c r="F30" s="63"/>
      <c r="G30" s="62"/>
      <c r="H30" s="36"/>
      <c r="I30" s="37">
        <f>ROUND(SUM(I18:I29),2)</f>
        <v>43823.48</v>
      </c>
      <c r="J30" s="38"/>
    </row>
    <row r="31" spans="1:10" ht="35.25" customHeight="1" x14ac:dyDescent="0.2">
      <c r="A31" s="39" t="s">
        <v>39</v>
      </c>
      <c r="B31" s="55" t="s">
        <v>40</v>
      </c>
      <c r="C31" s="56"/>
      <c r="D31" s="55"/>
      <c r="E31" s="60"/>
      <c r="F31" s="60"/>
      <c r="G31" s="56"/>
      <c r="H31" s="40" t="s">
        <v>41</v>
      </c>
      <c r="I31" s="41">
        <f>I30*0.1</f>
        <v>4382.3480000000009</v>
      </c>
    </row>
    <row r="32" spans="1:10" ht="43.15" customHeight="1" x14ac:dyDescent="0.2">
      <c r="A32" s="39" t="s">
        <v>42</v>
      </c>
      <c r="B32" s="55" t="s">
        <v>43</v>
      </c>
      <c r="C32" s="56"/>
      <c r="D32" s="57"/>
      <c r="E32" s="58"/>
      <c r="F32" s="58"/>
      <c r="G32" s="59"/>
      <c r="H32" s="40"/>
      <c r="I32" s="42">
        <v>7100</v>
      </c>
    </row>
    <row r="33" spans="1:256" ht="46.9" customHeight="1" x14ac:dyDescent="0.2">
      <c r="A33" s="39" t="s">
        <v>44</v>
      </c>
      <c r="B33" s="55" t="s">
        <v>45</v>
      </c>
      <c r="C33" s="56"/>
      <c r="D33" s="57"/>
      <c r="E33" s="58"/>
      <c r="F33" s="58"/>
      <c r="G33" s="59"/>
      <c r="H33" s="40"/>
      <c r="I33" s="41">
        <v>30769</v>
      </c>
    </row>
    <row r="34" spans="1:256" ht="24.75" customHeight="1" x14ac:dyDescent="0.2">
      <c r="A34" s="39" t="s">
        <v>46</v>
      </c>
      <c r="B34" s="55" t="s">
        <v>47</v>
      </c>
      <c r="C34" s="56"/>
      <c r="D34" s="55"/>
      <c r="E34" s="60"/>
      <c r="F34" s="60"/>
      <c r="G34" s="56"/>
      <c r="H34" s="43" t="s">
        <v>48</v>
      </c>
      <c r="I34" s="41">
        <f>ROUND(SUM(I30:I33),2)</f>
        <v>86074.83</v>
      </c>
      <c r="J34" s="38"/>
    </row>
    <row r="35" spans="1:256" x14ac:dyDescent="0.2">
      <c r="A35" s="39" t="s">
        <v>49</v>
      </c>
      <c r="B35" s="55" t="s">
        <v>50</v>
      </c>
      <c r="C35" s="56"/>
      <c r="D35" s="55"/>
      <c r="E35" s="60"/>
      <c r="F35" s="60"/>
      <c r="G35" s="56"/>
      <c r="H35" s="43" t="s">
        <v>51</v>
      </c>
      <c r="I35" s="41">
        <f>I34*0.2</f>
        <v>17214.966</v>
      </c>
    </row>
    <row r="36" spans="1:256" ht="14.45" customHeight="1" x14ac:dyDescent="0.2">
      <c r="A36" s="39" t="s">
        <v>52</v>
      </c>
      <c r="B36" s="52" t="s">
        <v>53</v>
      </c>
      <c r="C36" s="53"/>
      <c r="D36" s="52"/>
      <c r="E36" s="54"/>
      <c r="F36" s="54"/>
      <c r="G36" s="53"/>
      <c r="H36" s="44" t="s">
        <v>54</v>
      </c>
      <c r="I36" s="45">
        <f>ROUND(I34+I35,2)</f>
        <v>103289.8</v>
      </c>
    </row>
    <row r="37" spans="1:256" x14ac:dyDescent="0.2">
      <c r="A37" s="46"/>
      <c r="B37" s="46"/>
      <c r="C37" s="46"/>
      <c r="D37" s="46"/>
      <c r="E37" s="46"/>
      <c r="F37" s="46"/>
      <c r="G37" s="46"/>
      <c r="H37" s="46"/>
      <c r="I37" s="46"/>
    </row>
    <row r="38" spans="1:256" s="48" customFormat="1" ht="20.25" customHeight="1" x14ac:dyDescent="0.2">
      <c r="A38" s="47" t="s">
        <v>55</v>
      </c>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c r="DJ38" s="47"/>
      <c r="DK38" s="47"/>
      <c r="DL38" s="47"/>
      <c r="DM38" s="47"/>
      <c r="DN38" s="47"/>
      <c r="DO38" s="47"/>
      <c r="DP38" s="47"/>
      <c r="DQ38" s="47"/>
      <c r="DR38" s="47"/>
      <c r="DS38" s="47"/>
      <c r="DT38" s="47"/>
      <c r="DU38" s="47"/>
      <c r="DV38" s="47"/>
      <c r="DW38" s="47"/>
      <c r="DX38" s="47"/>
      <c r="DY38" s="47"/>
      <c r="DZ38" s="47"/>
      <c r="EA38" s="47"/>
      <c r="EB38" s="47"/>
      <c r="EC38" s="47"/>
      <c r="ED38" s="47"/>
      <c r="EE38" s="47"/>
      <c r="EF38" s="47"/>
      <c r="EG38" s="47"/>
      <c r="EH38" s="47"/>
      <c r="EI38" s="47"/>
      <c r="EJ38" s="47"/>
      <c r="EK38" s="47"/>
      <c r="EL38" s="47"/>
      <c r="EM38" s="47"/>
      <c r="EN38" s="47"/>
      <c r="EO38" s="47"/>
      <c r="EP38" s="47"/>
      <c r="EQ38" s="47"/>
      <c r="ER38" s="47"/>
      <c r="ES38" s="47"/>
      <c r="ET38" s="47"/>
      <c r="EU38" s="47"/>
      <c r="EV38" s="47"/>
      <c r="EW38" s="47"/>
      <c r="EX38" s="47"/>
      <c r="EY38" s="47"/>
      <c r="EZ38" s="47"/>
      <c r="FA38" s="47"/>
      <c r="FB38" s="47"/>
      <c r="FC38" s="47"/>
      <c r="FD38" s="47"/>
      <c r="FE38" s="47"/>
      <c r="FF38" s="47"/>
      <c r="FG38" s="47"/>
      <c r="FH38" s="47"/>
      <c r="FI38" s="47"/>
      <c r="FJ38" s="47"/>
      <c r="FK38" s="47"/>
      <c r="FL38" s="47"/>
      <c r="FM38" s="47"/>
      <c r="FN38" s="47"/>
      <c r="FO38" s="47"/>
      <c r="FP38" s="47"/>
      <c r="FQ38" s="47"/>
      <c r="FR38" s="47"/>
      <c r="FS38" s="47"/>
      <c r="FT38" s="47"/>
      <c r="FU38" s="47"/>
      <c r="FV38" s="47"/>
      <c r="FW38" s="47"/>
      <c r="FX38" s="47"/>
      <c r="FY38" s="47"/>
      <c r="FZ38" s="47"/>
      <c r="GA38" s="47"/>
      <c r="GB38" s="47"/>
      <c r="GC38" s="47"/>
      <c r="GD38" s="47"/>
      <c r="GE38" s="47"/>
      <c r="GF38" s="47"/>
      <c r="GG38" s="47"/>
      <c r="GH38" s="47"/>
      <c r="GI38" s="47"/>
      <c r="GJ38" s="47"/>
      <c r="GK38" s="47"/>
      <c r="GL38" s="47"/>
      <c r="GM38" s="47"/>
      <c r="GN38" s="47"/>
      <c r="GO38" s="47"/>
      <c r="GP38" s="47"/>
      <c r="GQ38" s="47"/>
      <c r="GR38" s="47"/>
      <c r="GS38" s="47"/>
      <c r="GT38" s="47"/>
      <c r="GU38" s="47"/>
      <c r="GV38" s="47"/>
      <c r="GW38" s="47"/>
      <c r="GX38" s="47"/>
      <c r="GY38" s="47"/>
      <c r="GZ38" s="47"/>
      <c r="HA38" s="47"/>
      <c r="HB38" s="47"/>
      <c r="HC38" s="47"/>
      <c r="HD38" s="47"/>
      <c r="HE38" s="47"/>
      <c r="HF38" s="47"/>
      <c r="HG38" s="47"/>
      <c r="HH38" s="47"/>
      <c r="HI38" s="47"/>
      <c r="HJ38" s="47"/>
      <c r="HK38" s="47"/>
      <c r="HL38" s="47"/>
      <c r="HM38" s="47"/>
      <c r="HN38" s="47"/>
      <c r="HO38" s="47"/>
      <c r="HP38" s="47"/>
      <c r="HQ38" s="47"/>
      <c r="HR38" s="47"/>
      <c r="HS38" s="47"/>
      <c r="HT38" s="47"/>
      <c r="HU38" s="47"/>
      <c r="HV38" s="47"/>
      <c r="HW38" s="47"/>
      <c r="HX38" s="47"/>
      <c r="HY38" s="47"/>
      <c r="HZ38" s="47"/>
      <c r="IA38" s="47"/>
      <c r="IB38" s="47"/>
      <c r="IC38" s="47"/>
      <c r="ID38" s="47"/>
      <c r="IE38" s="47"/>
      <c r="IF38" s="47"/>
      <c r="IG38" s="47"/>
      <c r="IH38" s="47"/>
      <c r="II38" s="47"/>
      <c r="IJ38" s="47"/>
      <c r="IK38" s="47"/>
      <c r="IL38" s="47"/>
      <c r="IM38" s="47"/>
      <c r="IN38" s="47"/>
      <c r="IO38" s="47"/>
      <c r="IP38" s="47"/>
      <c r="IQ38" s="47"/>
      <c r="IR38" s="47"/>
      <c r="IS38" s="47"/>
      <c r="IT38" s="47"/>
      <c r="IU38" s="47"/>
      <c r="IV38" s="47"/>
    </row>
    <row r="39" spans="1:256" s="49" customFormat="1" ht="20.25" customHeight="1" x14ac:dyDescent="0.2">
      <c r="A39" s="47" t="s">
        <v>56</v>
      </c>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c r="DJ39" s="47"/>
      <c r="DK39" s="47"/>
      <c r="DL39" s="47"/>
      <c r="DM39" s="47"/>
      <c r="DN39" s="47"/>
      <c r="DO39" s="47"/>
      <c r="DP39" s="47"/>
      <c r="DQ39" s="47"/>
      <c r="DR39" s="47"/>
      <c r="DS39" s="47"/>
      <c r="DT39" s="47"/>
      <c r="DU39" s="47"/>
      <c r="DV39" s="47"/>
      <c r="DW39" s="47"/>
      <c r="DX39" s="47"/>
      <c r="DY39" s="47"/>
      <c r="DZ39" s="47"/>
      <c r="EA39" s="47"/>
      <c r="EB39" s="47"/>
      <c r="EC39" s="47"/>
      <c r="ED39" s="47"/>
      <c r="EE39" s="47"/>
      <c r="EF39" s="47"/>
      <c r="EG39" s="47"/>
      <c r="EH39" s="47"/>
      <c r="EI39" s="47"/>
      <c r="EJ39" s="47"/>
      <c r="EK39" s="47"/>
      <c r="EL39" s="47"/>
      <c r="EM39" s="47"/>
      <c r="EN39" s="47"/>
      <c r="EO39" s="47"/>
      <c r="EP39" s="47"/>
      <c r="EQ39" s="47"/>
      <c r="ER39" s="47"/>
      <c r="ES39" s="47"/>
      <c r="ET39" s="47"/>
      <c r="EU39" s="47"/>
      <c r="EV39" s="47"/>
      <c r="EW39" s="47"/>
      <c r="EX39" s="47"/>
      <c r="EY39" s="47"/>
      <c r="EZ39" s="47"/>
      <c r="FA39" s="47"/>
      <c r="FB39" s="47"/>
      <c r="FC39" s="47"/>
      <c r="FD39" s="47"/>
      <c r="FE39" s="47"/>
      <c r="FF39" s="47"/>
      <c r="FG39" s="47"/>
      <c r="FH39" s="47"/>
      <c r="FI39" s="47"/>
      <c r="FJ39" s="47"/>
      <c r="FK39" s="47"/>
      <c r="FL39" s="47"/>
      <c r="FM39" s="47"/>
      <c r="FN39" s="47"/>
      <c r="FO39" s="47"/>
      <c r="FP39" s="47"/>
      <c r="FQ39" s="47"/>
      <c r="FR39" s="47"/>
      <c r="FS39" s="47"/>
      <c r="FT39" s="47"/>
      <c r="FU39" s="47"/>
      <c r="FV39" s="47"/>
      <c r="FW39" s="47"/>
      <c r="FX39" s="47"/>
      <c r="FY39" s="47"/>
      <c r="FZ39" s="47"/>
      <c r="GA39" s="47"/>
      <c r="GB39" s="47"/>
      <c r="GC39" s="47"/>
      <c r="GD39" s="47"/>
      <c r="GE39" s="47"/>
      <c r="GF39" s="47"/>
      <c r="GG39" s="47"/>
      <c r="GH39" s="47"/>
      <c r="GI39" s="47"/>
      <c r="GJ39" s="47"/>
      <c r="GK39" s="47"/>
      <c r="GL39" s="47"/>
      <c r="GM39" s="47"/>
      <c r="GN39" s="47"/>
      <c r="GO39" s="47"/>
      <c r="GP39" s="47"/>
      <c r="GQ39" s="47"/>
      <c r="GR39" s="47"/>
      <c r="GS39" s="47"/>
      <c r="GT39" s="47"/>
      <c r="GU39" s="47"/>
      <c r="GV39" s="47"/>
      <c r="GW39" s="47"/>
      <c r="GX39" s="47"/>
      <c r="GY39" s="47"/>
      <c r="GZ39" s="47"/>
      <c r="HA39" s="47"/>
      <c r="HB39" s="47"/>
      <c r="HC39" s="47"/>
      <c r="HD39" s="47"/>
      <c r="HE39" s="47"/>
      <c r="HF39" s="47"/>
      <c r="HG39" s="47"/>
      <c r="HH39" s="47"/>
      <c r="HI39" s="47"/>
      <c r="HJ39" s="47"/>
      <c r="HK39" s="47"/>
      <c r="HL39" s="47"/>
      <c r="HM39" s="47"/>
      <c r="HN39" s="47"/>
      <c r="HO39" s="47"/>
      <c r="HP39" s="47"/>
      <c r="HQ39" s="47"/>
      <c r="HR39" s="47"/>
      <c r="HS39" s="47"/>
      <c r="HT39" s="47"/>
      <c r="HU39" s="47"/>
      <c r="HV39" s="47"/>
      <c r="HW39" s="47"/>
      <c r="HX39" s="47"/>
      <c r="HY39" s="47"/>
      <c r="HZ39" s="47"/>
      <c r="IA39" s="47"/>
      <c r="IB39" s="47"/>
      <c r="IC39" s="47"/>
      <c r="ID39" s="47"/>
      <c r="IE39" s="47"/>
      <c r="IF39" s="47"/>
      <c r="IG39" s="47"/>
      <c r="IH39" s="47"/>
      <c r="II39" s="47"/>
      <c r="IJ39" s="47"/>
      <c r="IK39" s="47"/>
      <c r="IL39" s="47"/>
      <c r="IM39" s="47"/>
      <c r="IN39" s="47"/>
      <c r="IO39" s="47"/>
      <c r="IP39" s="47"/>
      <c r="IQ39" s="47"/>
      <c r="IR39" s="47"/>
      <c r="IS39" s="47"/>
      <c r="IT39" s="47"/>
      <c r="IU39" s="47"/>
      <c r="IV39" s="47"/>
    </row>
    <row r="40" spans="1:256" s="46" customFormat="1" ht="20.25" customHeight="1" x14ac:dyDescent="0.2">
      <c r="A40" s="47" t="s">
        <v>57</v>
      </c>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c r="EK40" s="47"/>
      <c r="EL40" s="47"/>
      <c r="EM40" s="47"/>
      <c r="EN40" s="47"/>
      <c r="EO40" s="47"/>
      <c r="EP40" s="47"/>
      <c r="EQ40" s="47"/>
      <c r="ER40" s="47"/>
      <c r="ES40" s="47"/>
      <c r="ET40" s="47"/>
      <c r="EU40" s="47"/>
      <c r="EV40" s="47"/>
      <c r="EW40" s="47"/>
      <c r="EX40" s="47"/>
      <c r="EY40" s="47"/>
      <c r="EZ40" s="47"/>
      <c r="FA40" s="47"/>
      <c r="FB40" s="47"/>
      <c r="FC40" s="47"/>
      <c r="FD40" s="47"/>
      <c r="FE40" s="47"/>
      <c r="FF40" s="47"/>
      <c r="FG40" s="47"/>
      <c r="FH40" s="47"/>
      <c r="FI40" s="47"/>
      <c r="FJ40" s="47"/>
      <c r="FK40" s="47"/>
      <c r="FL40" s="47"/>
      <c r="FM40" s="47"/>
      <c r="FN40" s="47"/>
      <c r="FO40" s="47"/>
      <c r="FP40" s="47"/>
      <c r="FQ40" s="47"/>
      <c r="FR40" s="47"/>
      <c r="FS40" s="47"/>
      <c r="FT40" s="47"/>
      <c r="FU40" s="47"/>
      <c r="FV40" s="47"/>
      <c r="FW40" s="47"/>
      <c r="FX40" s="47"/>
      <c r="FY40" s="47"/>
      <c r="FZ40" s="47"/>
      <c r="GA40" s="47"/>
      <c r="GB40" s="47"/>
      <c r="GC40" s="47"/>
      <c r="GD40" s="47"/>
      <c r="GE40" s="47"/>
      <c r="GF40" s="47"/>
      <c r="GG40" s="47"/>
      <c r="GH40" s="47"/>
      <c r="GI40" s="47"/>
      <c r="GJ40" s="47"/>
      <c r="GK40" s="47"/>
      <c r="GL40" s="47"/>
      <c r="GM40" s="47"/>
      <c r="GN40" s="47"/>
      <c r="GO40" s="47"/>
      <c r="GP40" s="47"/>
      <c r="GQ40" s="47"/>
      <c r="GR40" s="47"/>
      <c r="GS40" s="47"/>
      <c r="GT40" s="47"/>
      <c r="GU40" s="47"/>
      <c r="GV40" s="47"/>
      <c r="GW40" s="47"/>
      <c r="GX40" s="47"/>
      <c r="GY40" s="47"/>
      <c r="GZ40" s="47"/>
      <c r="HA40" s="47"/>
      <c r="HB40" s="47"/>
      <c r="HC40" s="47"/>
      <c r="HD40" s="47"/>
      <c r="HE40" s="47"/>
      <c r="HF40" s="47"/>
      <c r="HG40" s="47"/>
      <c r="HH40" s="47"/>
      <c r="HI40" s="47"/>
      <c r="HJ40" s="47"/>
      <c r="HK40" s="47"/>
      <c r="HL40" s="47"/>
      <c r="HM40" s="47"/>
      <c r="HN40" s="47"/>
      <c r="HO40" s="47"/>
      <c r="HP40" s="47"/>
      <c r="HQ40" s="47"/>
      <c r="HR40" s="47"/>
      <c r="HS40" s="47"/>
      <c r="HT40" s="47"/>
      <c r="HU40" s="47"/>
      <c r="HV40" s="47"/>
      <c r="HW40" s="47"/>
      <c r="HX40" s="47"/>
      <c r="HY40" s="47"/>
      <c r="HZ40" s="47"/>
      <c r="IA40" s="47"/>
      <c r="IB40" s="47"/>
      <c r="IC40" s="47"/>
      <c r="ID40" s="47"/>
      <c r="IE40" s="47"/>
      <c r="IF40" s="47"/>
      <c r="IG40" s="47"/>
      <c r="IH40" s="47"/>
      <c r="II40" s="47"/>
      <c r="IJ40" s="47"/>
      <c r="IK40" s="47"/>
      <c r="IL40" s="47"/>
      <c r="IM40" s="47"/>
      <c r="IN40" s="47"/>
      <c r="IO40" s="47"/>
      <c r="IP40" s="47"/>
      <c r="IQ40" s="47"/>
      <c r="IR40" s="47"/>
      <c r="IS40" s="47"/>
      <c r="IT40" s="47"/>
      <c r="IU40" s="47"/>
      <c r="IV40" s="47"/>
    </row>
    <row r="41" spans="1:256" s="51" customFormat="1" ht="20.25" customHeight="1" x14ac:dyDescent="0.2">
      <c r="A41" s="50" t="s">
        <v>58</v>
      </c>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c r="EK41" s="47"/>
      <c r="EL41" s="47"/>
      <c r="EM41" s="47"/>
      <c r="EN41" s="47"/>
      <c r="EO41" s="47"/>
      <c r="EP41" s="47"/>
      <c r="EQ41" s="47"/>
      <c r="ER41" s="47"/>
      <c r="ES41" s="47"/>
      <c r="ET41" s="47"/>
      <c r="EU41" s="47"/>
      <c r="EV41" s="47"/>
      <c r="EW41" s="47"/>
      <c r="EX41" s="47"/>
      <c r="EY41" s="47"/>
      <c r="EZ41" s="47"/>
      <c r="FA41" s="47"/>
      <c r="FB41" s="47"/>
      <c r="FC41" s="47"/>
      <c r="FD41" s="47"/>
      <c r="FE41" s="47"/>
      <c r="FF41" s="47"/>
      <c r="FG41" s="47"/>
      <c r="FH41" s="47"/>
      <c r="FI41" s="47"/>
      <c r="FJ41" s="47"/>
      <c r="FK41" s="47"/>
      <c r="FL41" s="47"/>
      <c r="FM41" s="47"/>
      <c r="FN41" s="47"/>
      <c r="FO41" s="47"/>
      <c r="FP41" s="47"/>
      <c r="FQ41" s="47"/>
      <c r="FR41" s="47"/>
      <c r="FS41" s="47"/>
      <c r="FT41" s="47"/>
      <c r="FU41" s="47"/>
      <c r="FV41" s="47"/>
      <c r="FW41" s="47"/>
      <c r="FX41" s="47"/>
      <c r="FY41" s="47"/>
      <c r="FZ41" s="47"/>
      <c r="GA41" s="47"/>
      <c r="GB41" s="47"/>
      <c r="GC41" s="47"/>
      <c r="GD41" s="47"/>
      <c r="GE41" s="47"/>
      <c r="GF41" s="47"/>
      <c r="GG41" s="47"/>
      <c r="GH41" s="47"/>
      <c r="GI41" s="47"/>
      <c r="GJ41" s="47"/>
      <c r="GK41" s="47"/>
      <c r="GL41" s="47"/>
      <c r="GM41" s="47"/>
      <c r="GN41" s="47"/>
      <c r="GO41" s="47"/>
      <c r="GP41" s="47"/>
      <c r="GQ41" s="47"/>
      <c r="GR41" s="47"/>
      <c r="GS41" s="47"/>
      <c r="GT41" s="47"/>
      <c r="GU41" s="47"/>
      <c r="GV41" s="47"/>
      <c r="GW41" s="47"/>
      <c r="GX41" s="47"/>
      <c r="GY41" s="47"/>
      <c r="GZ41" s="47"/>
      <c r="HA41" s="47"/>
      <c r="HB41" s="47"/>
      <c r="HC41" s="47"/>
      <c r="HD41" s="47"/>
      <c r="HE41" s="47"/>
      <c r="HF41" s="47"/>
      <c r="HG41" s="47"/>
      <c r="HH41" s="47"/>
      <c r="HI41" s="47"/>
      <c r="HJ41" s="47"/>
      <c r="HK41" s="47"/>
      <c r="HL41" s="47"/>
      <c r="HM41" s="47"/>
      <c r="HN41" s="47"/>
      <c r="HO41" s="47"/>
      <c r="HP41" s="47"/>
      <c r="HQ41" s="47"/>
      <c r="HR41" s="47"/>
      <c r="HS41" s="47"/>
      <c r="HT41" s="47"/>
      <c r="HU41" s="47"/>
      <c r="HV41" s="47"/>
      <c r="HW41" s="47"/>
      <c r="HX41" s="47"/>
      <c r="HY41" s="47"/>
      <c r="HZ41" s="47"/>
      <c r="IA41" s="47"/>
      <c r="IB41" s="47"/>
      <c r="IC41" s="47"/>
      <c r="ID41" s="47"/>
      <c r="IE41" s="47"/>
      <c r="IF41" s="47"/>
      <c r="IG41" s="47"/>
      <c r="IH41" s="47"/>
      <c r="II41" s="47"/>
      <c r="IJ41" s="47"/>
      <c r="IK41" s="47"/>
      <c r="IL41" s="47"/>
      <c r="IM41" s="47"/>
      <c r="IN41" s="47"/>
      <c r="IO41" s="47"/>
      <c r="IP41" s="47"/>
      <c r="IQ41" s="47"/>
      <c r="IR41" s="47"/>
      <c r="IS41" s="47"/>
      <c r="IT41" s="47"/>
      <c r="IU41" s="47"/>
      <c r="IV41" s="47"/>
    </row>
    <row r="42" spans="1:256" s="49" customFormat="1" ht="20.25" customHeight="1" x14ac:dyDescent="0.2">
      <c r="A42" s="47" t="s">
        <v>59</v>
      </c>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c r="EK42" s="47"/>
      <c r="EL42" s="47"/>
      <c r="EM42" s="47"/>
      <c r="EN42" s="47"/>
      <c r="EO42" s="47"/>
      <c r="EP42" s="47"/>
      <c r="EQ42" s="47"/>
      <c r="ER42" s="47"/>
      <c r="ES42" s="47"/>
      <c r="ET42" s="47"/>
      <c r="EU42" s="47"/>
      <c r="EV42" s="47"/>
      <c r="EW42" s="47"/>
      <c r="EX42" s="47"/>
      <c r="EY42" s="47"/>
      <c r="EZ42" s="47"/>
      <c r="FA42" s="47"/>
      <c r="FB42" s="47"/>
      <c r="FC42" s="47"/>
      <c r="FD42" s="47"/>
      <c r="FE42" s="47"/>
      <c r="FF42" s="47"/>
      <c r="FG42" s="47"/>
      <c r="FH42" s="47"/>
      <c r="FI42" s="47"/>
      <c r="FJ42" s="47"/>
      <c r="FK42" s="47"/>
      <c r="FL42" s="47"/>
      <c r="FM42" s="47"/>
      <c r="FN42" s="47"/>
      <c r="FO42" s="47"/>
      <c r="FP42" s="47"/>
      <c r="FQ42" s="47"/>
      <c r="FR42" s="47"/>
      <c r="FS42" s="47"/>
      <c r="FT42" s="47"/>
      <c r="FU42" s="47"/>
      <c r="FV42" s="47"/>
      <c r="FW42" s="47"/>
      <c r="FX42" s="47"/>
      <c r="FY42" s="47"/>
      <c r="FZ42" s="47"/>
      <c r="GA42" s="47"/>
      <c r="GB42" s="47"/>
      <c r="GC42" s="47"/>
      <c r="GD42" s="47"/>
      <c r="GE42" s="47"/>
      <c r="GF42" s="47"/>
      <c r="GG42" s="47"/>
      <c r="GH42" s="47"/>
      <c r="GI42" s="47"/>
      <c r="GJ42" s="47"/>
      <c r="GK42" s="47"/>
      <c r="GL42" s="47"/>
      <c r="GM42" s="47"/>
      <c r="GN42" s="47"/>
      <c r="GO42" s="47"/>
      <c r="GP42" s="47"/>
      <c r="GQ42" s="47"/>
      <c r="GR42" s="47"/>
      <c r="GS42" s="47"/>
      <c r="GT42" s="47"/>
      <c r="GU42" s="47"/>
      <c r="GV42" s="47"/>
      <c r="GW42" s="47"/>
      <c r="GX42" s="47"/>
      <c r="GY42" s="47"/>
      <c r="GZ42" s="47"/>
      <c r="HA42" s="47"/>
      <c r="HB42" s="47"/>
      <c r="HC42" s="47"/>
      <c r="HD42" s="47"/>
      <c r="HE42" s="47"/>
      <c r="HF42" s="47"/>
      <c r="HG42" s="47"/>
      <c r="HH42" s="47"/>
      <c r="HI42" s="47"/>
      <c r="HJ42" s="47"/>
      <c r="HK42" s="47"/>
      <c r="HL42" s="47"/>
      <c r="HM42" s="47"/>
      <c r="HN42" s="47"/>
      <c r="HO42" s="47"/>
      <c r="HP42" s="47"/>
      <c r="HQ42" s="47"/>
      <c r="HR42" s="47"/>
      <c r="HS42" s="47"/>
      <c r="HT42" s="47"/>
      <c r="HU42" s="47"/>
      <c r="HV42" s="47"/>
      <c r="HW42" s="47"/>
      <c r="HX42" s="47"/>
      <c r="HY42" s="47"/>
      <c r="HZ42" s="47"/>
      <c r="IA42" s="47"/>
      <c r="IB42" s="47"/>
      <c r="IC42" s="47"/>
      <c r="ID42" s="47"/>
      <c r="IE42" s="47"/>
      <c r="IF42" s="47"/>
      <c r="IG42" s="47"/>
      <c r="IH42" s="47"/>
      <c r="II42" s="47"/>
      <c r="IJ42" s="47"/>
      <c r="IK42" s="47"/>
      <c r="IL42" s="47"/>
      <c r="IM42" s="47"/>
      <c r="IN42" s="47"/>
      <c r="IO42" s="47"/>
      <c r="IP42" s="47"/>
      <c r="IQ42" s="47"/>
      <c r="IR42" s="47"/>
      <c r="IS42" s="47"/>
      <c r="IT42" s="47"/>
      <c r="IU42" s="47"/>
      <c r="IV42" s="47"/>
    </row>
  </sheetData>
  <mergeCells count="45">
    <mergeCell ref="B17:C17"/>
    <mergeCell ref="D17:G17"/>
    <mergeCell ref="A11:H11"/>
    <mergeCell ref="A12:H12"/>
    <mergeCell ref="A14:I14"/>
    <mergeCell ref="B16:C16"/>
    <mergeCell ref="D16:G16"/>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3:C33"/>
    <mergeCell ref="D33:G33"/>
    <mergeCell ref="B34:C34"/>
    <mergeCell ref="D34:G34"/>
    <mergeCell ref="B35:C35"/>
    <mergeCell ref="D35:G35"/>
  </mergeCells>
  <pageMargins left="0.94488188976377963" right="0.15748031496062992" top="0.55118110236220474"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Ф.625 ул.Рахова (2)</vt:lpstr>
      <vt:lpstr>'КЛ Ф.625 ул.Рахова (2)'!Заголовки_для_печати</vt:lpstr>
      <vt:lpstr>'КЛ Ф.625 ул.Рахова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2021-06-03T11:45:57Z</cp:lastPrinted>
  <dcterms:created xsi:type="dcterms:W3CDTF">2021-06-03T11:43:58Z</dcterms:created>
  <dcterms:modified xsi:type="dcterms:W3CDTF">2021-06-03T11:48:21Z</dcterms:modified>
</cp:coreProperties>
</file>