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1"/>
  </bookViews>
  <sheets>
    <sheet name="ИП Ноздрин ТП-398" sheetId="2" r:id="rId1"/>
    <sheet name="Лист1" sheetId="1" r:id="rId2"/>
  </sheets>
  <definedNames>
    <definedName name="_xlnm.Print_Titles" localSheetId="0">'ИП Ноздрин ТП-398'!$16:$16</definedName>
    <definedName name="_xlnm.Print_Area" localSheetId="0">'ИП Ноздрин ТП-398'!$A$1:$I$50</definedName>
  </definedNames>
  <calcPr calcId="152511"/>
</workbook>
</file>

<file path=xl/calcChain.xml><?xml version="1.0" encoding="utf-8"?>
<calcChain xmlns="http://schemas.openxmlformats.org/spreadsheetml/2006/main">
  <c r="I17" i="2" l="1"/>
  <c r="I32" i="2" l="1"/>
  <c r="I25" i="2"/>
  <c r="I37" i="2" s="1"/>
  <c r="I38" i="2" l="1"/>
  <c r="I41" i="2" s="1"/>
  <c r="I42" i="2" l="1"/>
  <c r="I43" i="2" s="1"/>
</calcChain>
</file>

<file path=xl/sharedStrings.xml><?xml version="1.0" encoding="utf-8"?>
<sst xmlns="http://schemas.openxmlformats.org/spreadsheetml/2006/main" count="95" uniqueCount="74">
  <si>
    <t xml:space="preserve">   Приложение  № _____ к договору № _______ от "____"_________________ 2021г. </t>
  </si>
  <si>
    <t>Директор</t>
  </si>
  <si>
    <t xml:space="preserve">на  рабочую документацию        
</t>
  </si>
  <si>
    <t xml:space="preserve">Проектирование ВЛИ-0,4кВ ТП-398 от пунктовой опоры до границы земельного участка заявителя  нежилое помещение (здание) на земельном участке с к/н 64:48:010240:41 по адресу: г.Саратов, ул.Зарубина,1
Проектирование КЛ-0,4кВ от РУ-0,4кВ ТП-398 до пунктовой опоры ВЛИ-0,4кВ.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</si>
  <si>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</si>
  <si>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</si>
  <si>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</si>
  <si>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</si>
  <si>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</si>
  <si>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</si>
  <si>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</si>
  <si>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0,4-20кВ</t>
  </si>
  <si>
    <t/>
  </si>
  <si>
    <t>Коэффициенты</t>
  </si>
  <si>
    <t>Стадия: Рабочий проект</t>
  </si>
  <si>
    <t>Кст = 1</t>
  </si>
  <si>
    <t xml:space="preserve">K1 = 2.4
Раздел3.3 Табл.11 примечание п.1 </t>
  </si>
  <si>
    <t>K2 = 1.2
Прим. 4 к табл.11</t>
  </si>
  <si>
    <t>Ктек = 4.59
2 кв 2021 (ПР), Письмо Минстроя России от 04.05.2021 г. №18410-ИФ/09 прил.3</t>
  </si>
  <si>
    <t>Разделы документации Таблица А12.п.1</t>
  </si>
  <si>
    <t>(70.5% + 10.0%) = 80.5%</t>
  </si>
  <si>
    <t>2</t>
  </si>
  <si>
    <t>Кабельные линии напряжением до 35 кВ. Интервалы протяженности до 100 м.  Кабель АПВбШв-1-4х95</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</si>
  <si>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Х=70 (м) 
Количество = 1</t>
  </si>
  <si>
    <t>(A + B * Xзад) * Количество * Кст * Ктек * K1 * K2
(11960 руб + 1 * 70) * 1 * 0.6 * 4.59 *1.05* 1.2 * 0.775</t>
  </si>
  <si>
    <t>Стадия: Рабочая документация</t>
  </si>
  <si>
    <t>Кст = 0.6</t>
  </si>
  <si>
    <t>K1 = 1.05
Глава 2.8, п.2.8.1.1</t>
  </si>
  <si>
    <t>K2 = 1.2
Глава 2.8, п.2.8.1.1</t>
  </si>
  <si>
    <t>Разделы документации</t>
  </si>
  <si>
    <t>(24.5% + 23.5% + 2.5% + 17.0%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</si>
  <si>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</si>
  <si>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</si>
  <si>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</si>
  <si>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0.50 * 4.59</t>
  </si>
  <si>
    <t>Кст = 0.50</t>
  </si>
  <si>
    <t>(100%) = 100%</t>
  </si>
  <si>
    <t>4</t>
  </si>
  <si>
    <t>Итого по смете:</t>
  </si>
  <si>
    <t>5</t>
  </si>
  <si>
    <t>Сбор исходных данных</t>
  </si>
  <si>
    <t>10% от п.3</t>
  </si>
  <si>
    <t>6</t>
  </si>
  <si>
    <t xml:space="preserve">Согласование с организациями города
</t>
  </si>
  <si>
    <t>7</t>
  </si>
  <si>
    <t xml:space="preserve">Инженерно-геодезические изыскания
</t>
  </si>
  <si>
    <t>8</t>
  </si>
  <si>
    <t>Итого без НДС</t>
  </si>
  <si>
    <t>Сумма от п.4-7</t>
  </si>
  <si>
    <t>9</t>
  </si>
  <si>
    <t>НДС</t>
  </si>
  <si>
    <t>20% от п.8</t>
  </si>
  <si>
    <t>10</t>
  </si>
  <si>
    <t>Всего по смете:</t>
  </si>
  <si>
    <t>Сумма от п.8-9</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</si>
  <si>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</si>
  <si>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</si>
  <si>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</si>
  <si>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</si>
  <si>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</si>
  <si>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</si>
  <si>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</si>
  <si>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</si>
  <si>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</si>
  <si>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</si>
  <si>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</si>
  <si>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</si>
  <si>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</si>
  <si>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</si>
  <si>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Смета № 1</t>
  </si>
  <si>
    <t>_____________________</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</si>
  <si>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Стек=0.360000млн.руб)
Сбаз=0.360000/5.31*1=0.0703125(млн.руб);</t>
  </si>
  <si>
    <t>C * (Aкрайнее / Скрайнее) * Кст * Ктек * K1 * К2
0.06779661млн.руб * (0.016 / 0.2) * 1 *2.4 * 1.2 * 4.59 * 0.805</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</si>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</sst>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1">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0" fontId="2" fillId="0" borderId="0"/>
    <xf numFmtId="164" fontId="3" fillId="0" borderId="0" applyFont="0" applyFill="0" applyBorder="0" applyAlignment="0" applyProtection="0"/>
  </cellStyleXfs>
  <cellXfs count="115">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2" fontId="4" fillId="0" borderId="0" xfId="3" applyNumberFormat="1" applyFont="1" applyAlignment="1">
      <alignment vertical="top"/>
    </xf>
    <xf numFmtId="49" fontId="11" fillId="0" borderId="17" xfId="3" applyNumberFormat="1" applyFont="1" applyBorder="1" applyAlignment="1">
      <alignment horizontal="right" vertical="top" wrapText="1"/>
    </xf>
    <xf numFmtId="0" fontId="11" fillId="0" borderId="17" xfId="3" applyNumberFormat="1" applyFont="1" applyBorder="1" applyAlignment="1">
      <alignment horizontal="left" vertical="top" wrapText="1"/>
    </xf>
    <xf numFmtId="0" fontId="11" fillId="0" borderId="17" xfId="3" applyNumberFormat="1" applyFont="1" applyBorder="1" applyAlignment="1">
      <alignment horizontal="right" vertical="top" wrapText="1"/>
    </xf>
    <xf numFmtId="49" fontId="11" fillId="0" borderId="13" xfId="3" applyNumberFormat="1" applyFont="1" applyBorder="1" applyAlignment="1">
      <alignment horizontal="right" vertical="top" wrapText="1"/>
    </xf>
    <xf numFmtId="0" fontId="5" fillId="0" borderId="13" xfId="3" applyNumberFormat="1" applyFont="1" applyBorder="1" applyAlignment="1">
      <alignment horizontal="left" vertical="top" wrapText="1"/>
    </xf>
    <xf numFmtId="0" fontId="5" fillId="0" borderId="13" xfId="3" applyNumberFormat="1" applyFont="1" applyBorder="1" applyAlignment="1">
      <alignment horizontal="right" vertical="top" wrapText="1"/>
    </xf>
    <xf numFmtId="49" fontId="11" fillId="0" borderId="24" xfId="3" applyNumberFormat="1" applyFont="1" applyBorder="1" applyAlignment="1">
      <alignment horizontal="right" vertical="top" wrapText="1"/>
    </xf>
    <xf numFmtId="0" fontId="12" fillId="0" borderId="24" xfId="3" applyNumberFormat="1" applyFont="1" applyBorder="1" applyAlignment="1">
      <alignment horizontal="left" vertical="top" wrapText="1"/>
    </xf>
    <xf numFmtId="0" fontId="5" fillId="0" borderId="24" xfId="3" applyNumberFormat="1" applyFont="1" applyBorder="1" applyAlignment="1">
      <alignment horizontal="right" vertical="top" wrapText="1"/>
    </xf>
    <xf numFmtId="49" fontId="11" fillId="0" borderId="9" xfId="3" applyNumberFormat="1" applyFont="1" applyBorder="1" applyAlignment="1">
      <alignment horizontal="center" vertical="top" wrapText="1"/>
    </xf>
    <xf numFmtId="0" fontId="12"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0" fontId="13" fillId="0" borderId="24" xfId="3" applyNumberFormat="1" applyFont="1" applyBorder="1" applyAlignment="1">
      <alignment horizontal="left" vertical="top" wrapText="1"/>
    </xf>
    <xf numFmtId="49" fontId="11" fillId="0" borderId="24" xfId="3" applyNumberFormat="1" applyFont="1" applyBorder="1" applyAlignment="1">
      <alignment horizontal="center" vertical="top" wrapText="1"/>
    </xf>
    <xf numFmtId="0" fontId="11"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4" fontId="4" fillId="0" borderId="0" xfId="3" applyNumberFormat="1" applyFont="1"/>
    <xf numFmtId="49" fontId="11" fillId="0" borderId="27" xfId="3" applyNumberFormat="1" applyFont="1" applyBorder="1" applyAlignment="1">
      <alignment horizontal="center" vertical="top" wrapText="1"/>
    </xf>
    <xf numFmtId="0" fontId="5" fillId="0" borderId="27" xfId="3" applyNumberFormat="1" applyFont="1" applyBorder="1" applyAlignment="1">
      <alignment horizontal="left" vertical="top" wrapText="1"/>
    </xf>
    <xf numFmtId="4" fontId="5" fillId="0" borderId="27" xfId="3" applyNumberFormat="1" applyFont="1" applyBorder="1" applyAlignment="1">
      <alignment horizontal="right" vertical="top" wrapText="1"/>
    </xf>
    <xf numFmtId="4" fontId="5" fillId="0" borderId="27" xfId="3" applyNumberFormat="1" applyFont="1" applyFill="1" applyBorder="1" applyAlignment="1">
      <alignment horizontal="right" vertical="top" wrapText="1"/>
    </xf>
    <xf numFmtId="0" fontId="13" fillId="0" borderId="27" xfId="3" applyNumberFormat="1" applyFont="1" applyBorder="1" applyAlignment="1">
      <alignment horizontal="left" vertical="top" wrapText="1"/>
    </xf>
    <xf numFmtId="0" fontId="14" fillId="0" borderId="27" xfId="3" applyNumberFormat="1" applyFont="1" applyBorder="1" applyAlignment="1">
      <alignment horizontal="left" vertical="top" wrapText="1"/>
    </xf>
    <xf numFmtId="4" fontId="11" fillId="0" borderId="27" xfId="3" applyNumberFormat="1" applyFont="1" applyBorder="1" applyAlignment="1">
      <alignment horizontal="right" vertical="top" wrapText="1"/>
    </xf>
    <xf numFmtId="0" fontId="5" fillId="0" borderId="0" xfId="3" applyNumberFormat="1" applyFont="1" applyAlignment="1">
      <alignment wrapText="1"/>
    </xf>
    <xf numFmtId="0" fontId="4" fillId="0" borderId="0" xfId="4" applyFont="1"/>
    <xf numFmtId="0" fontId="12" fillId="0" borderId="0" xfId="0" applyFont="1"/>
    <xf numFmtId="0" fontId="12" fillId="0" borderId="0" xfId="0" applyNumberFormat="1" applyFont="1"/>
    <xf numFmtId="0" fontId="5" fillId="0" borderId="0" xfId="0" applyNumberFormat="1" applyFont="1" applyAlignment="1"/>
    <xf numFmtId="0" fontId="5" fillId="0" borderId="0" xfId="0" applyFont="1"/>
    <xf numFmtId="0" fontId="12" fillId="0" borderId="0" xfId="0" applyNumberFormat="1" applyFont="1" applyAlignment="1">
      <alignment horizontal="left" vertical="top" wrapText="1"/>
    </xf>
    <xf numFmtId="0" fontId="2" fillId="0" borderId="0" xfId="0" applyFont="1"/>
    <xf numFmtId="0" fontId="16" fillId="0" borderId="0" xfId="0" applyFont="1"/>
    <xf numFmtId="0" fontId="15" fillId="0" borderId="0" xfId="0" applyFont="1"/>
    <xf numFmtId="0" fontId="15" fillId="0" borderId="0" xfId="0" applyFont="1" applyAlignment="1">
      <alignment horizontal="left" vertical="center"/>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7" fillId="0" borderId="0" xfId="0" applyFont="1"/>
    <xf numFmtId="0" fontId="10" fillId="0" borderId="0" xfId="0" applyNumberFormat="1" applyFont="1" applyAlignment="1">
      <alignment wrapText="1"/>
    </xf>
    <xf numFmtId="0" fontId="4" fillId="0" borderId="0" xfId="0" applyFont="1"/>
    <xf numFmtId="0" fontId="2" fillId="0" borderId="0" xfId="1"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12" fillId="0" borderId="0" xfId="0" applyNumberFormat="1" applyFont="1" applyAlignment="1">
      <alignment horizontal="left" vertical="top" wrapText="1"/>
    </xf>
    <xf numFmtId="0" fontId="6" fillId="0" borderId="0" xfId="3" applyFont="1" applyAlignment="1">
      <alignment horizontal="center"/>
    </xf>
    <xf numFmtId="0" fontId="5" fillId="0" borderId="18" xfId="3" applyNumberFormat="1" applyFont="1" applyBorder="1" applyAlignment="1">
      <alignment horizontal="center" vertical="top" wrapText="1"/>
    </xf>
    <xf numFmtId="0" fontId="5" fillId="0" borderId="19" xfId="3" applyNumberFormat="1" applyFont="1" applyBorder="1" applyAlignment="1">
      <alignment horizontal="center" vertical="top" wrapText="1"/>
    </xf>
    <xf numFmtId="0" fontId="5" fillId="0" borderId="18"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49" fontId="11" fillId="0" borderId="9" xfId="3" applyNumberFormat="1" applyFont="1" applyBorder="1" applyAlignment="1">
      <alignment horizontal="center" vertical="top" wrapText="1"/>
    </xf>
    <xf numFmtId="49" fontId="11" fillId="0" borderId="13" xfId="3" applyNumberFormat="1" applyFont="1" applyBorder="1" applyAlignment="1">
      <alignment horizontal="center" vertical="top"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5" fillId="0" borderId="14" xfId="3" applyNumberFormat="1" applyFont="1" applyBorder="1" applyAlignment="1">
      <alignment horizontal="left" vertical="top" wrapText="1"/>
    </xf>
    <xf numFmtId="0" fontId="5" fillId="0" borderId="0" xfId="3" applyNumberFormat="1" applyFont="1" applyBorder="1" applyAlignment="1">
      <alignment horizontal="left" vertical="top" wrapText="1"/>
    </xf>
    <xf numFmtId="0" fontId="5" fillId="0" borderId="15"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4" fontId="5" fillId="0" borderId="16" xfId="3" applyNumberFormat="1" applyFont="1" applyBorder="1" applyAlignment="1">
      <alignment horizontal="right" vertical="top" wrapText="1"/>
    </xf>
    <xf numFmtId="0" fontId="11" fillId="0" borderId="18" xfId="3" applyNumberFormat="1" applyFont="1" applyBorder="1" applyAlignment="1">
      <alignment horizontal="left" vertical="top" wrapText="1"/>
    </xf>
    <xf numFmtId="0" fontId="11" fillId="0" borderId="19" xfId="3" applyNumberFormat="1" applyFont="1" applyBorder="1" applyAlignment="1">
      <alignment horizontal="left" vertical="top" wrapText="1"/>
    </xf>
    <xf numFmtId="0" fontId="11" fillId="0" borderId="20" xfId="3" applyNumberFormat="1" applyFont="1" applyBorder="1" applyAlignment="1">
      <alignment horizontal="left" vertical="top" wrapText="1"/>
    </xf>
    <xf numFmtId="0" fontId="5" fillId="0" borderId="21"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9" xfId="3" applyNumberFormat="1" applyFont="1" applyBorder="1" applyAlignment="1">
      <alignment horizontal="left" vertical="top" wrapText="1"/>
    </xf>
    <xf numFmtId="0" fontId="5" fillId="0" borderId="16"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2" fillId="0" borderId="10" xfId="3" applyNumberFormat="1" applyFont="1" applyBorder="1" applyAlignment="1">
      <alignment horizontal="left" vertical="top" wrapText="1"/>
    </xf>
    <xf numFmtId="0" fontId="12" fillId="0" borderId="12"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5" fillId="0" borderId="28" xfId="3" applyNumberFormat="1" applyFont="1" applyBorder="1" applyAlignment="1">
      <alignment horizontal="left" vertical="top" wrapText="1"/>
    </xf>
    <xf numFmtId="0" fontId="5" fillId="0" borderId="29" xfId="3" applyNumberFormat="1" applyFont="1" applyBorder="1" applyAlignment="1">
      <alignment horizontal="left" vertical="top" wrapText="1"/>
    </xf>
    <xf numFmtId="0" fontId="5" fillId="0" borderId="30" xfId="3" applyNumberFormat="1" applyFont="1" applyBorder="1" applyAlignment="1">
      <alignment horizontal="left" vertical="top" wrapText="1"/>
    </xf>
    <xf numFmtId="0" fontId="5" fillId="0" borderId="28" xfId="3" applyNumberFormat="1" applyFont="1" applyBorder="1" applyAlignment="1">
      <alignment horizontal="center" vertical="top" wrapText="1"/>
    </xf>
    <xf numFmtId="0" fontId="5" fillId="0" borderId="30" xfId="3" applyNumberFormat="1" applyFont="1" applyBorder="1" applyAlignment="1">
      <alignment horizontal="center" vertical="top" wrapText="1"/>
    </xf>
    <xf numFmtId="0" fontId="5" fillId="0" borderId="29" xfId="3" applyNumberFormat="1" applyFont="1" applyBorder="1" applyAlignment="1">
      <alignment horizontal="center" vertical="top" wrapText="1"/>
    </xf>
    <xf numFmtId="0" fontId="11" fillId="0" borderId="28" xfId="3" applyNumberFormat="1" applyFont="1" applyBorder="1" applyAlignment="1">
      <alignment horizontal="left" vertical="top" wrapText="1"/>
    </xf>
    <xf numFmtId="0" fontId="11" fillId="0" borderId="29" xfId="3" applyNumberFormat="1" applyFont="1" applyBorder="1" applyAlignment="1">
      <alignment horizontal="left" vertical="top" wrapText="1"/>
    </xf>
    <xf numFmtId="0" fontId="11" fillId="0" borderId="30" xfId="3" applyNumberFormat="1" applyFont="1" applyBorder="1" applyAlignment="1">
      <alignment horizontal="left" vertical="top" wrapText="1"/>
    </xf>
  </cellXfs>
  <cellStyles count="6">
    <cellStyle name="Обычный" xfId="0" builtinId="0"/>
    <cellStyle name="Обычный 2" xfId="2"/>
    <cellStyle name="Обычный 3" xfId="1"/>
    <cellStyle name="Обычный 4" xfId="3"/>
    <cellStyle name="Обычный 4 2" xfId="4"/>
    <cellStyle name="Финансовый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topLeftCell="A40" zoomScaleNormal="100" workbookViewId="0">
      <selection activeCell="I19" sqref="I19"/>
    </sheetView>
  </sheetViews>
  <sheetFormatPr defaultColWidth="9.140625" defaultRowHeight="14.25" x14ac:dyDescent="0.2"/>
  <cols>
    <col min="1" max="1" width="5.7109375" style="5" customWidth="1"/>
    <col min="2" max="3" width="8.28515625" style="5" customWidth="1"/>
    <col min="4" max="7" width="10.28515625" style="5" customWidth="1"/>
    <col min="8" max="8" width="13" style="5" customWidth="1"/>
    <col min="9" max="9" width="13.7109375" style="5" customWidth="1"/>
    <col min="10" max="10" width="12.7109375" style="5" customWidth="1"/>
    <col min="11" max="11" width="13.28515625" style="5" customWidth="1"/>
    <col min="12" max="16384" width="9.140625" style="5"/>
  </cols>
  <sheetData>
    <row r="1" spans="1:256" s="2" customFormat="1" ht="12.75" x14ac:dyDescent="0.2">
      <c r="A1" s="1"/>
      <c r="B1" s="1"/>
      <c r="C1" s="58" t="s">
        <v>0</v>
      </c>
      <c r="D1" s="58"/>
      <c r="E1" s="58"/>
      <c r="F1" s="58"/>
      <c r="G1" s="58"/>
      <c r="H1" s="58"/>
      <c r="I1" s="58"/>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4" customFormat="1" ht="12.75" customHeight="1" x14ac:dyDescent="0.2">
      <c r="A3" s="65" t="s">
        <v>57</v>
      </c>
      <c r="B3" s="65"/>
      <c r="C3" s="65"/>
      <c r="D3" s="65"/>
      <c r="E3" s="42"/>
      <c r="F3" s="43"/>
      <c r="G3" s="43" t="s">
        <v>58</v>
      </c>
      <c r="H3" s="43"/>
      <c r="I3" s="42"/>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c r="HU3" s="45"/>
      <c r="HV3" s="45"/>
      <c r="HW3" s="45"/>
      <c r="HX3" s="45"/>
      <c r="HY3" s="45"/>
      <c r="HZ3" s="45"/>
      <c r="IA3" s="45"/>
      <c r="IB3" s="45"/>
      <c r="IC3" s="45"/>
      <c r="ID3" s="45"/>
      <c r="IE3" s="45"/>
      <c r="IF3" s="45"/>
      <c r="IG3" s="45"/>
      <c r="IH3" s="45"/>
      <c r="II3" s="45"/>
      <c r="IJ3" s="45"/>
      <c r="IK3" s="45"/>
      <c r="IL3" s="45"/>
      <c r="IM3" s="45"/>
      <c r="IN3" s="45"/>
      <c r="IO3" s="45"/>
      <c r="IP3" s="45"/>
      <c r="IQ3" s="45"/>
      <c r="IR3" s="45"/>
      <c r="IS3" s="45"/>
      <c r="IT3" s="45"/>
      <c r="IU3" s="45"/>
      <c r="IV3" s="45"/>
    </row>
    <row r="4" spans="1:256" s="44" customFormat="1" ht="13.5" customHeight="1" x14ac:dyDescent="0.2">
      <c r="A4" s="65" t="s">
        <v>59</v>
      </c>
      <c r="B4" s="65"/>
      <c r="C4" s="65"/>
      <c r="D4" s="46"/>
      <c r="E4" s="42"/>
      <c r="F4" s="43"/>
      <c r="G4" s="43" t="s">
        <v>60</v>
      </c>
      <c r="H4" s="43"/>
      <c r="I4" s="42"/>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c r="CE4" s="45"/>
      <c r="CF4" s="45"/>
      <c r="CG4" s="45"/>
      <c r="CH4" s="45"/>
      <c r="CI4" s="45"/>
      <c r="CJ4" s="45"/>
      <c r="CK4" s="45"/>
      <c r="CL4" s="45"/>
      <c r="CM4" s="45"/>
      <c r="CN4" s="45"/>
      <c r="CO4" s="45"/>
      <c r="CP4" s="45"/>
      <c r="CQ4" s="45"/>
      <c r="CR4" s="45"/>
      <c r="CS4" s="45"/>
      <c r="CT4" s="45"/>
      <c r="CU4" s="45"/>
      <c r="CV4" s="45"/>
      <c r="CW4" s="45"/>
      <c r="CX4" s="45"/>
      <c r="CY4" s="45"/>
      <c r="CZ4" s="45"/>
      <c r="DA4" s="45"/>
      <c r="DB4" s="45"/>
      <c r="DC4" s="45"/>
      <c r="DD4" s="45"/>
      <c r="DE4" s="45"/>
      <c r="DF4" s="45"/>
      <c r="DG4" s="45"/>
      <c r="DH4" s="45"/>
      <c r="DI4" s="45"/>
      <c r="DJ4" s="45"/>
      <c r="DK4" s="45"/>
      <c r="DL4" s="45"/>
      <c r="DM4" s="45"/>
      <c r="DN4" s="45"/>
      <c r="DO4" s="45"/>
      <c r="DP4" s="45"/>
      <c r="DQ4" s="45"/>
      <c r="DR4" s="45"/>
      <c r="DS4" s="45"/>
      <c r="DT4" s="45"/>
      <c r="DU4" s="45"/>
      <c r="DV4" s="45"/>
      <c r="DW4" s="45"/>
      <c r="DX4" s="45"/>
      <c r="DY4" s="45"/>
      <c r="DZ4" s="45"/>
      <c r="EA4" s="45"/>
      <c r="EB4" s="45"/>
      <c r="EC4" s="45"/>
      <c r="ED4" s="45"/>
      <c r="EE4" s="45"/>
      <c r="EF4" s="45"/>
      <c r="EG4" s="45"/>
      <c r="EH4" s="45"/>
      <c r="EI4" s="45"/>
      <c r="EJ4" s="45"/>
      <c r="EK4" s="45"/>
      <c r="EL4" s="45"/>
      <c r="EM4" s="45"/>
      <c r="EN4" s="45"/>
      <c r="EO4" s="45"/>
      <c r="EP4" s="45"/>
      <c r="EQ4" s="45"/>
      <c r="ER4" s="45"/>
      <c r="ES4" s="45"/>
      <c r="ET4" s="45"/>
      <c r="EU4" s="45"/>
      <c r="EV4" s="45"/>
      <c r="EW4" s="45"/>
      <c r="EX4" s="45"/>
      <c r="EY4" s="45"/>
      <c r="EZ4" s="45"/>
      <c r="FA4" s="45"/>
      <c r="FB4" s="45"/>
      <c r="FC4" s="45"/>
      <c r="FD4" s="45"/>
      <c r="FE4" s="45"/>
      <c r="FF4" s="45"/>
      <c r="FG4" s="45"/>
      <c r="FH4" s="45"/>
      <c r="FI4" s="45"/>
      <c r="FJ4" s="45"/>
      <c r="FK4" s="45"/>
      <c r="FL4" s="45"/>
      <c r="FM4" s="45"/>
      <c r="FN4" s="45"/>
      <c r="FO4" s="45"/>
      <c r="FP4" s="45"/>
      <c r="FQ4" s="45"/>
      <c r="FR4" s="45"/>
      <c r="FS4" s="45"/>
      <c r="FT4" s="45"/>
      <c r="FU4" s="45"/>
      <c r="FV4" s="45"/>
      <c r="FW4" s="45"/>
      <c r="FX4" s="45"/>
      <c r="FY4" s="45"/>
      <c r="FZ4" s="45"/>
      <c r="GA4" s="45"/>
      <c r="GB4" s="45"/>
      <c r="GC4" s="45"/>
      <c r="GD4" s="45"/>
      <c r="GE4" s="45"/>
      <c r="GF4" s="45"/>
      <c r="GG4" s="45"/>
      <c r="GH4" s="45"/>
      <c r="GI4" s="45"/>
      <c r="GJ4" s="45"/>
      <c r="GK4" s="45"/>
      <c r="GL4" s="45"/>
      <c r="GM4" s="45"/>
      <c r="GN4" s="45"/>
      <c r="GO4" s="45"/>
      <c r="GP4" s="45"/>
      <c r="GQ4" s="45"/>
      <c r="GR4" s="45"/>
      <c r="GS4" s="45"/>
      <c r="GT4" s="45"/>
      <c r="GU4" s="45"/>
      <c r="GV4" s="45"/>
      <c r="GW4" s="45"/>
      <c r="GX4" s="45"/>
      <c r="GY4" s="45"/>
      <c r="GZ4" s="45"/>
      <c r="HA4" s="45"/>
      <c r="HB4" s="45"/>
      <c r="HC4" s="45"/>
      <c r="HD4" s="45"/>
      <c r="HE4" s="45"/>
      <c r="HF4" s="45"/>
      <c r="HG4" s="45"/>
      <c r="HH4" s="45"/>
      <c r="HI4" s="45"/>
      <c r="HJ4" s="45"/>
      <c r="HK4" s="45"/>
      <c r="HL4" s="45"/>
      <c r="HM4" s="45"/>
      <c r="HN4" s="45"/>
      <c r="HO4" s="45"/>
      <c r="HP4" s="45"/>
      <c r="HQ4" s="45"/>
      <c r="HR4" s="45"/>
      <c r="HS4" s="45"/>
      <c r="HT4" s="45"/>
      <c r="HU4" s="45"/>
      <c r="HV4" s="45"/>
      <c r="HW4" s="45"/>
      <c r="HX4" s="45"/>
      <c r="HY4" s="45"/>
      <c r="HZ4" s="45"/>
      <c r="IA4" s="45"/>
      <c r="IB4" s="45"/>
      <c r="IC4" s="45"/>
      <c r="ID4" s="45"/>
      <c r="IE4" s="45"/>
      <c r="IF4" s="45"/>
      <c r="IG4" s="45"/>
      <c r="IH4" s="45"/>
      <c r="II4" s="45"/>
      <c r="IJ4" s="45"/>
      <c r="IK4" s="45"/>
      <c r="IL4" s="45"/>
      <c r="IM4" s="45"/>
      <c r="IN4" s="45"/>
      <c r="IO4" s="45"/>
      <c r="IP4" s="45"/>
      <c r="IQ4" s="45"/>
      <c r="IR4" s="45"/>
      <c r="IS4" s="45"/>
      <c r="IT4" s="45"/>
      <c r="IU4" s="45"/>
      <c r="IV4" s="45"/>
    </row>
    <row r="5" spans="1:256" s="44" customFormat="1" ht="12.75" customHeight="1" x14ac:dyDescent="0.2">
      <c r="A5" s="47" t="s">
        <v>1</v>
      </c>
      <c r="B5" s="47"/>
      <c r="C5" s="46"/>
      <c r="D5" s="46"/>
      <c r="E5" s="42"/>
      <c r="F5" s="43"/>
      <c r="G5" s="47" t="s">
        <v>61</v>
      </c>
      <c r="H5" s="47"/>
      <c r="I5" s="47"/>
      <c r="K5" s="48"/>
      <c r="L5" s="48"/>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c r="GQ5" s="45"/>
      <c r="GR5" s="45"/>
      <c r="GS5" s="45"/>
      <c r="GT5" s="45"/>
      <c r="GU5" s="45"/>
      <c r="GV5" s="45"/>
      <c r="GW5" s="45"/>
      <c r="GX5" s="45"/>
      <c r="GY5" s="45"/>
      <c r="GZ5" s="45"/>
      <c r="HA5" s="45"/>
      <c r="HB5" s="45"/>
      <c r="HC5" s="45"/>
      <c r="HD5" s="45"/>
      <c r="HE5" s="45"/>
      <c r="HF5" s="45"/>
      <c r="HG5" s="45"/>
      <c r="HH5" s="45"/>
      <c r="HI5" s="45"/>
      <c r="HJ5" s="45"/>
      <c r="HK5" s="45"/>
      <c r="HL5" s="45"/>
      <c r="HM5" s="45"/>
      <c r="HN5" s="45"/>
      <c r="HO5" s="45"/>
      <c r="HP5" s="45"/>
      <c r="HQ5" s="45"/>
      <c r="HR5" s="45"/>
      <c r="HS5" s="45"/>
      <c r="HT5" s="45"/>
      <c r="HU5" s="45"/>
      <c r="HV5" s="45"/>
      <c r="HW5" s="45"/>
      <c r="HX5" s="45"/>
      <c r="HY5" s="45"/>
      <c r="HZ5" s="45"/>
      <c r="IA5" s="45"/>
      <c r="IB5" s="45"/>
      <c r="IC5" s="45"/>
      <c r="ID5" s="45"/>
      <c r="IE5" s="45"/>
      <c r="IF5" s="45"/>
      <c r="IG5" s="45"/>
      <c r="IH5" s="45"/>
      <c r="II5" s="45"/>
      <c r="IJ5" s="45"/>
      <c r="IK5" s="45"/>
      <c r="IL5" s="45"/>
      <c r="IM5" s="45"/>
      <c r="IN5" s="45"/>
      <c r="IO5" s="45"/>
      <c r="IP5" s="45"/>
      <c r="IQ5" s="45"/>
      <c r="IR5" s="45"/>
      <c r="IS5" s="45"/>
      <c r="IT5" s="45"/>
      <c r="IU5" s="45"/>
      <c r="IV5" s="45"/>
    </row>
    <row r="6" spans="1:256" s="44" customFormat="1" ht="12.75" customHeight="1" x14ac:dyDescent="0.2">
      <c r="A6" s="47" t="s">
        <v>62</v>
      </c>
      <c r="B6" s="47"/>
      <c r="C6" s="46"/>
      <c r="D6" s="46"/>
      <c r="E6" s="42"/>
      <c r="F6" s="43"/>
      <c r="G6" s="47" t="s">
        <v>63</v>
      </c>
      <c r="H6" s="47"/>
      <c r="I6" s="47"/>
      <c r="K6" s="48"/>
      <c r="L6" s="48"/>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c r="GV6" s="45"/>
      <c r="GW6" s="45"/>
      <c r="GX6" s="45"/>
      <c r="GY6" s="45"/>
      <c r="GZ6" s="45"/>
      <c r="HA6" s="45"/>
      <c r="HB6" s="45"/>
      <c r="HC6" s="45"/>
      <c r="HD6" s="45"/>
      <c r="HE6" s="45"/>
      <c r="HF6" s="45"/>
      <c r="HG6" s="45"/>
      <c r="HH6" s="45"/>
      <c r="HI6" s="45"/>
      <c r="HJ6" s="45"/>
      <c r="HK6" s="45"/>
      <c r="HL6" s="45"/>
      <c r="HM6" s="45"/>
      <c r="HN6" s="45"/>
      <c r="HO6" s="45"/>
      <c r="HP6" s="45"/>
      <c r="HQ6" s="45"/>
      <c r="HR6" s="45"/>
      <c r="HS6" s="45"/>
      <c r="HT6" s="45"/>
      <c r="HU6" s="45"/>
      <c r="HV6" s="45"/>
      <c r="HW6" s="45"/>
      <c r="HX6" s="45"/>
      <c r="HY6" s="45"/>
      <c r="HZ6" s="45"/>
      <c r="IA6" s="45"/>
      <c r="IB6" s="45"/>
      <c r="IC6" s="45"/>
      <c r="ID6" s="45"/>
      <c r="IE6" s="45"/>
      <c r="IF6" s="45"/>
      <c r="IG6" s="45"/>
      <c r="IH6" s="45"/>
      <c r="II6" s="45"/>
      <c r="IJ6" s="45"/>
      <c r="IK6" s="45"/>
      <c r="IL6" s="45"/>
      <c r="IM6" s="45"/>
      <c r="IN6" s="45"/>
      <c r="IO6" s="45"/>
      <c r="IP6" s="45"/>
      <c r="IQ6" s="45"/>
      <c r="IR6" s="45"/>
      <c r="IS6" s="45"/>
      <c r="IT6" s="45"/>
      <c r="IU6" s="45"/>
      <c r="IV6" s="45"/>
    </row>
    <row r="7" spans="1:256" s="44" customFormat="1" ht="12.75" customHeight="1" x14ac:dyDescent="0.2">
      <c r="A7" s="42"/>
      <c r="B7" s="42"/>
      <c r="C7" s="42"/>
      <c r="D7" s="42"/>
      <c r="E7" s="42"/>
      <c r="F7" s="43"/>
      <c r="G7" s="47"/>
      <c r="H7" s="47"/>
      <c r="I7" s="47"/>
      <c r="K7" s="48"/>
      <c r="L7" s="48"/>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c r="IV7" s="45"/>
    </row>
    <row r="8" spans="1:256" s="44" customFormat="1" ht="38.25" customHeight="1" x14ac:dyDescent="0.2">
      <c r="A8" s="49" t="s">
        <v>64</v>
      </c>
      <c r="B8" s="47"/>
      <c r="C8" s="46"/>
      <c r="D8" s="46"/>
      <c r="E8" s="42"/>
      <c r="F8" s="43"/>
      <c r="G8" s="49" t="s">
        <v>65</v>
      </c>
      <c r="H8" s="47"/>
      <c r="I8" s="47"/>
      <c r="K8" s="48"/>
      <c r="L8" s="48"/>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c r="IG8" s="45"/>
      <c r="IH8" s="45"/>
      <c r="II8" s="45"/>
      <c r="IJ8" s="45"/>
      <c r="IK8" s="45"/>
      <c r="IL8" s="45"/>
      <c r="IM8" s="45"/>
      <c r="IN8" s="45"/>
      <c r="IO8" s="45"/>
      <c r="IP8" s="45"/>
      <c r="IQ8" s="45"/>
      <c r="IR8" s="45"/>
      <c r="IS8" s="45"/>
      <c r="IT8" s="45"/>
      <c r="IU8" s="45"/>
      <c r="IV8" s="45"/>
    </row>
    <row r="9" spans="1:256" s="44" customFormat="1" ht="22.5" customHeight="1" x14ac:dyDescent="0.2">
      <c r="A9" s="50" t="s">
        <v>66</v>
      </c>
      <c r="B9" s="51"/>
      <c r="C9" s="46"/>
      <c r="D9" s="46"/>
      <c r="E9" s="42"/>
      <c r="F9" s="43"/>
      <c r="G9" s="49" t="s">
        <v>66</v>
      </c>
      <c r="H9" s="47"/>
      <c r="I9" s="47"/>
      <c r="K9" s="48"/>
      <c r="L9" s="48"/>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c r="IG9" s="45"/>
      <c r="IH9" s="45"/>
      <c r="II9" s="45"/>
      <c r="IJ9" s="45"/>
      <c r="IK9" s="45"/>
      <c r="IL9" s="45"/>
      <c r="IM9" s="45"/>
      <c r="IN9" s="45"/>
      <c r="IO9" s="45"/>
      <c r="IP9" s="45"/>
      <c r="IQ9" s="45"/>
      <c r="IR9" s="45"/>
      <c r="IS9" s="45"/>
      <c r="IT9" s="45"/>
      <c r="IU9" s="45"/>
      <c r="IV9" s="45"/>
    </row>
    <row r="10" spans="1:256" s="44" customFormat="1" ht="22.5" customHeight="1" x14ac:dyDescent="0.25">
      <c r="A10" s="66" t="s">
        <v>69</v>
      </c>
      <c r="B10" s="66"/>
      <c r="C10" s="66"/>
      <c r="D10" s="66"/>
      <c r="E10" s="66"/>
      <c r="F10" s="66"/>
      <c r="G10" s="66"/>
      <c r="H10" s="66"/>
      <c r="I10" s="66"/>
      <c r="K10" s="48"/>
      <c r="L10" s="48"/>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c r="IG10" s="45"/>
      <c r="IH10" s="45"/>
      <c r="II10" s="45"/>
      <c r="IJ10" s="45"/>
      <c r="IK10" s="45"/>
      <c r="IL10" s="45"/>
      <c r="IM10" s="45"/>
      <c r="IN10" s="45"/>
      <c r="IO10" s="45"/>
      <c r="IP10" s="45"/>
      <c r="IQ10" s="45"/>
      <c r="IR10" s="45"/>
      <c r="IS10" s="45"/>
      <c r="IT10" s="45"/>
      <c r="IU10" s="45"/>
      <c r="IV10" s="45"/>
    </row>
    <row r="11" spans="1:256" ht="15" x14ac:dyDescent="0.25">
      <c r="A11" s="59" t="s">
        <v>2</v>
      </c>
      <c r="B11" s="60"/>
      <c r="C11" s="60"/>
      <c r="D11" s="60"/>
      <c r="E11" s="60"/>
      <c r="F11" s="60"/>
      <c r="G11" s="60"/>
      <c r="H11" s="60"/>
      <c r="I11" s="4"/>
    </row>
    <row r="12" spans="1:256" ht="15" x14ac:dyDescent="0.25">
      <c r="E12" s="6"/>
    </row>
    <row r="13" spans="1:256" ht="49.9" customHeight="1" x14ac:dyDescent="0.2">
      <c r="A13" s="61" t="s">
        <v>3</v>
      </c>
      <c r="B13" s="61"/>
      <c r="C13" s="61"/>
      <c r="D13" s="61"/>
      <c r="E13" s="61"/>
      <c r="F13" s="61"/>
      <c r="G13" s="61"/>
      <c r="H13" s="61"/>
      <c r="I13" s="61"/>
    </row>
    <row r="14" spans="1:256" ht="14.25" customHeight="1" x14ac:dyDescent="0.2">
      <c r="A14" s="7"/>
      <c r="D14" s="8"/>
      <c r="E14" s="9" t="s">
        <v>4</v>
      </c>
    </row>
    <row r="15" spans="1:256" ht="105" customHeight="1" x14ac:dyDescent="0.2">
      <c r="A15" s="10" t="s">
        <v>5</v>
      </c>
      <c r="B15" s="62" t="s">
        <v>6</v>
      </c>
      <c r="C15" s="63"/>
      <c r="D15" s="62" t="s">
        <v>7</v>
      </c>
      <c r="E15" s="64"/>
      <c r="F15" s="64"/>
      <c r="G15" s="63"/>
      <c r="H15" s="11" t="s">
        <v>8</v>
      </c>
      <c r="I15" s="10" t="s">
        <v>9</v>
      </c>
    </row>
    <row r="16" spans="1:256" x14ac:dyDescent="0.2">
      <c r="A16" s="12" t="s">
        <v>10</v>
      </c>
      <c r="B16" s="72">
        <v>2</v>
      </c>
      <c r="C16" s="73"/>
      <c r="D16" s="72">
        <v>3</v>
      </c>
      <c r="E16" s="74"/>
      <c r="F16" s="74"/>
      <c r="G16" s="73"/>
      <c r="H16" s="13">
        <v>4</v>
      </c>
      <c r="I16" s="13">
        <v>5</v>
      </c>
    </row>
    <row r="17" spans="1:10" ht="145.9" customHeight="1" x14ac:dyDescent="0.2">
      <c r="A17" s="75" t="s">
        <v>10</v>
      </c>
      <c r="B17" s="77" t="s">
        <v>11</v>
      </c>
      <c r="C17" s="78"/>
      <c r="D17" s="81" t="s">
        <v>71</v>
      </c>
      <c r="E17" s="82"/>
      <c r="F17" s="82"/>
      <c r="G17" s="83"/>
      <c r="H17" s="95" t="s">
        <v>72</v>
      </c>
      <c r="I17" s="87">
        <f>(0.06779661*(0.016/0.2)) * 1 * 2.4*1.2*4.59 * 0.805*1000000</f>
        <v>57716.371381132798</v>
      </c>
      <c r="J17" s="14"/>
    </row>
    <row r="18" spans="1:10" ht="52.9" customHeight="1" x14ac:dyDescent="0.2">
      <c r="A18" s="76"/>
      <c r="B18" s="79"/>
      <c r="C18" s="80"/>
      <c r="D18" s="84"/>
      <c r="E18" s="85"/>
      <c r="F18" s="85"/>
      <c r="G18" s="86"/>
      <c r="H18" s="96"/>
      <c r="I18" s="88"/>
    </row>
    <row r="19" spans="1:10" ht="14.45" customHeight="1" x14ac:dyDescent="0.2">
      <c r="A19" s="15" t="s">
        <v>12</v>
      </c>
      <c r="B19" s="89" t="s">
        <v>13</v>
      </c>
      <c r="C19" s="90"/>
      <c r="D19" s="89"/>
      <c r="E19" s="91"/>
      <c r="F19" s="91"/>
      <c r="G19" s="90"/>
      <c r="H19" s="16"/>
      <c r="I19" s="17" t="s">
        <v>73</v>
      </c>
    </row>
    <row r="20" spans="1:10" ht="36" customHeight="1" x14ac:dyDescent="0.2">
      <c r="A20" s="18" t="s">
        <v>12</v>
      </c>
      <c r="B20" s="92" t="s">
        <v>14</v>
      </c>
      <c r="C20" s="93"/>
      <c r="D20" s="92" t="s">
        <v>15</v>
      </c>
      <c r="E20" s="94"/>
      <c r="F20" s="94"/>
      <c r="G20" s="93"/>
      <c r="H20" s="19"/>
      <c r="I20" s="20"/>
    </row>
    <row r="21" spans="1:10" ht="35.450000000000003" customHeight="1" x14ac:dyDescent="0.2">
      <c r="A21" s="18"/>
      <c r="B21" s="67"/>
      <c r="C21" s="68"/>
      <c r="D21" s="69" t="s">
        <v>16</v>
      </c>
      <c r="E21" s="70"/>
      <c r="F21" s="70"/>
      <c r="G21" s="71"/>
      <c r="H21" s="19"/>
      <c r="I21" s="20"/>
    </row>
    <row r="22" spans="1:10" ht="35.450000000000003" customHeight="1" x14ac:dyDescent="0.2">
      <c r="A22" s="18"/>
      <c r="B22" s="67"/>
      <c r="C22" s="68"/>
      <c r="D22" s="69" t="s">
        <v>17</v>
      </c>
      <c r="E22" s="70"/>
      <c r="F22" s="70"/>
      <c r="G22" s="71"/>
      <c r="H22" s="19"/>
      <c r="I22" s="20"/>
    </row>
    <row r="23" spans="1:10" ht="47.45" customHeight="1" x14ac:dyDescent="0.2">
      <c r="A23" s="18" t="s">
        <v>12</v>
      </c>
      <c r="B23" s="92"/>
      <c r="C23" s="93"/>
      <c r="D23" s="92" t="s">
        <v>18</v>
      </c>
      <c r="E23" s="94"/>
      <c r="F23" s="94"/>
      <c r="G23" s="93"/>
      <c r="H23" s="19"/>
      <c r="I23" s="20"/>
    </row>
    <row r="24" spans="1:10" ht="54.6" customHeight="1" x14ac:dyDescent="0.2">
      <c r="A24" s="21" t="s">
        <v>12</v>
      </c>
      <c r="B24" s="97" t="s">
        <v>19</v>
      </c>
      <c r="C24" s="98"/>
      <c r="D24" s="97"/>
      <c r="E24" s="99"/>
      <c r="F24" s="99"/>
      <c r="G24" s="98"/>
      <c r="H24" s="22" t="s">
        <v>20</v>
      </c>
      <c r="I24" s="23"/>
    </row>
    <row r="25" spans="1:10" ht="135.6" customHeight="1" x14ac:dyDescent="0.2">
      <c r="A25" s="24" t="s">
        <v>21</v>
      </c>
      <c r="B25" s="77" t="s">
        <v>22</v>
      </c>
      <c r="C25" s="78"/>
      <c r="D25" s="100" t="s">
        <v>23</v>
      </c>
      <c r="E25" s="101"/>
      <c r="F25" s="101"/>
      <c r="G25" s="102"/>
      <c r="H25" s="25" t="s">
        <v>24</v>
      </c>
      <c r="I25" s="26">
        <f>ROUND((11960+70)*1*0.6*4.59*1.05*1.2*1*0.775,2)</f>
        <v>32352.05</v>
      </c>
      <c r="J25" s="27"/>
    </row>
    <row r="26" spans="1:10" ht="14.45" customHeight="1" x14ac:dyDescent="0.2">
      <c r="A26" s="15" t="s">
        <v>12</v>
      </c>
      <c r="B26" s="89" t="s">
        <v>13</v>
      </c>
      <c r="C26" s="90"/>
      <c r="D26" s="89"/>
      <c r="E26" s="91"/>
      <c r="F26" s="91"/>
      <c r="G26" s="90"/>
      <c r="H26" s="16"/>
      <c r="I26" s="17"/>
    </row>
    <row r="27" spans="1:10" ht="34.9" customHeight="1" x14ac:dyDescent="0.2">
      <c r="A27" s="18" t="s">
        <v>12</v>
      </c>
      <c r="B27" s="92" t="s">
        <v>25</v>
      </c>
      <c r="C27" s="93"/>
      <c r="D27" s="92" t="s">
        <v>26</v>
      </c>
      <c r="E27" s="94"/>
      <c r="F27" s="94"/>
      <c r="G27" s="93"/>
      <c r="H27" s="19"/>
      <c r="I27" s="20"/>
    </row>
    <row r="28" spans="1:10" ht="52.9" customHeight="1" x14ac:dyDescent="0.2">
      <c r="A28" s="18" t="s">
        <v>12</v>
      </c>
      <c r="B28" s="92"/>
      <c r="C28" s="93"/>
      <c r="D28" s="92" t="s">
        <v>18</v>
      </c>
      <c r="E28" s="94"/>
      <c r="F28" s="94"/>
      <c r="G28" s="93"/>
      <c r="H28" s="19"/>
      <c r="I28" s="20"/>
    </row>
    <row r="29" spans="1:10" ht="33" customHeight="1" x14ac:dyDescent="0.2">
      <c r="A29" s="18" t="s">
        <v>12</v>
      </c>
      <c r="B29" s="92"/>
      <c r="C29" s="93"/>
      <c r="D29" s="92" t="s">
        <v>27</v>
      </c>
      <c r="E29" s="94"/>
      <c r="F29" s="94"/>
      <c r="G29" s="93"/>
      <c r="H29" s="19"/>
      <c r="I29" s="20"/>
    </row>
    <row r="30" spans="1:10" ht="38.450000000000003" customHeight="1" x14ac:dyDescent="0.2">
      <c r="A30" s="18" t="s">
        <v>12</v>
      </c>
      <c r="B30" s="92"/>
      <c r="C30" s="93"/>
      <c r="D30" s="92" t="s">
        <v>28</v>
      </c>
      <c r="E30" s="94"/>
      <c r="F30" s="94"/>
      <c r="G30" s="93"/>
      <c r="H30" s="19"/>
      <c r="I30" s="20"/>
    </row>
    <row r="31" spans="1:10" ht="51" customHeight="1" x14ac:dyDescent="0.2">
      <c r="A31" s="21" t="s">
        <v>12</v>
      </c>
      <c r="B31" s="97" t="s">
        <v>29</v>
      </c>
      <c r="C31" s="98"/>
      <c r="D31" s="97"/>
      <c r="E31" s="99"/>
      <c r="F31" s="99"/>
      <c r="G31" s="98"/>
      <c r="H31" s="28" t="s">
        <v>30</v>
      </c>
      <c r="I31" s="23"/>
    </row>
    <row r="32" spans="1:10" ht="129" customHeight="1" x14ac:dyDescent="0.2">
      <c r="A32" s="24" t="s">
        <v>31</v>
      </c>
      <c r="B32" s="77" t="s">
        <v>32</v>
      </c>
      <c r="C32" s="78"/>
      <c r="D32" s="100" t="s">
        <v>33</v>
      </c>
      <c r="E32" s="101"/>
      <c r="F32" s="101"/>
      <c r="G32" s="102"/>
      <c r="H32" s="25" t="s">
        <v>34</v>
      </c>
      <c r="I32" s="26">
        <f>(0+ 800 * 1) * 2* 0.5 * 4.59</f>
        <v>3672</v>
      </c>
    </row>
    <row r="33" spans="1:256" ht="13.9" customHeight="1" x14ac:dyDescent="0.2">
      <c r="A33" s="15" t="s">
        <v>12</v>
      </c>
      <c r="B33" s="89" t="s">
        <v>13</v>
      </c>
      <c r="C33" s="90"/>
      <c r="D33" s="89"/>
      <c r="E33" s="91"/>
      <c r="F33" s="91"/>
      <c r="G33" s="90"/>
      <c r="H33" s="16"/>
      <c r="I33" s="17"/>
    </row>
    <row r="34" spans="1:256" ht="32.450000000000003" customHeight="1" x14ac:dyDescent="0.2">
      <c r="A34" s="18" t="s">
        <v>12</v>
      </c>
      <c r="B34" s="92" t="s">
        <v>14</v>
      </c>
      <c r="C34" s="93"/>
      <c r="D34" s="92" t="s">
        <v>35</v>
      </c>
      <c r="E34" s="94"/>
      <c r="F34" s="94"/>
      <c r="G34" s="93"/>
      <c r="H34" s="19"/>
      <c r="I34" s="20"/>
    </row>
    <row r="35" spans="1:256" ht="46.9" customHeight="1" x14ac:dyDescent="0.2">
      <c r="A35" s="18" t="s">
        <v>12</v>
      </c>
      <c r="B35" s="92"/>
      <c r="C35" s="93"/>
      <c r="D35" s="92" t="s">
        <v>18</v>
      </c>
      <c r="E35" s="94"/>
      <c r="F35" s="94"/>
      <c r="G35" s="93"/>
      <c r="H35" s="19"/>
      <c r="I35" s="20"/>
    </row>
    <row r="36" spans="1:256" ht="39.75" customHeight="1" x14ac:dyDescent="0.2">
      <c r="A36" s="21" t="s">
        <v>12</v>
      </c>
      <c r="B36" s="97" t="s">
        <v>29</v>
      </c>
      <c r="C36" s="98"/>
      <c r="D36" s="97"/>
      <c r="E36" s="99"/>
      <c r="F36" s="99"/>
      <c r="G36" s="98"/>
      <c r="H36" s="28" t="s">
        <v>36</v>
      </c>
      <c r="I36" s="23"/>
    </row>
    <row r="37" spans="1:256" ht="18" customHeight="1" x14ac:dyDescent="0.2">
      <c r="A37" s="29" t="s">
        <v>37</v>
      </c>
      <c r="B37" s="103" t="s">
        <v>38</v>
      </c>
      <c r="C37" s="104"/>
      <c r="D37" s="103"/>
      <c r="E37" s="105"/>
      <c r="F37" s="105"/>
      <c r="G37" s="104"/>
      <c r="H37" s="30"/>
      <c r="I37" s="31">
        <f>ROUND(SUM(I17:I36),2)</f>
        <v>93740.42</v>
      </c>
      <c r="J37" s="32"/>
    </row>
    <row r="38" spans="1:256" ht="35.25" customHeight="1" x14ac:dyDescent="0.2">
      <c r="A38" s="33" t="s">
        <v>39</v>
      </c>
      <c r="B38" s="106" t="s">
        <v>40</v>
      </c>
      <c r="C38" s="107"/>
      <c r="D38" s="106"/>
      <c r="E38" s="108"/>
      <c r="F38" s="108"/>
      <c r="G38" s="107"/>
      <c r="H38" s="34" t="s">
        <v>41</v>
      </c>
      <c r="I38" s="35">
        <f>I37*0.1</f>
        <v>9374.0419999999995</v>
      </c>
    </row>
    <row r="39" spans="1:256" ht="52.5" customHeight="1" x14ac:dyDescent="0.2">
      <c r="A39" s="33" t="s">
        <v>42</v>
      </c>
      <c r="B39" s="106" t="s">
        <v>43</v>
      </c>
      <c r="C39" s="107"/>
      <c r="D39" s="109"/>
      <c r="E39" s="110"/>
      <c r="F39" s="110"/>
      <c r="G39" s="111"/>
      <c r="H39" s="34"/>
      <c r="I39" s="36">
        <v>10500</v>
      </c>
    </row>
    <row r="40" spans="1:256" ht="48.6" customHeight="1" x14ac:dyDescent="0.2">
      <c r="A40" s="33" t="s">
        <v>44</v>
      </c>
      <c r="B40" s="106" t="s">
        <v>45</v>
      </c>
      <c r="C40" s="107"/>
      <c r="D40" s="109"/>
      <c r="E40" s="110"/>
      <c r="F40" s="110"/>
      <c r="G40" s="111"/>
      <c r="H40" s="34"/>
      <c r="I40" s="35">
        <v>30769</v>
      </c>
    </row>
    <row r="41" spans="1:256" ht="13.9" customHeight="1" x14ac:dyDescent="0.2">
      <c r="A41" s="33" t="s">
        <v>46</v>
      </c>
      <c r="B41" s="106" t="s">
        <v>47</v>
      </c>
      <c r="C41" s="107"/>
      <c r="D41" s="106"/>
      <c r="E41" s="108"/>
      <c r="F41" s="108"/>
      <c r="G41" s="107"/>
      <c r="H41" s="37" t="s">
        <v>48</v>
      </c>
      <c r="I41" s="35">
        <f>ROUND(SUM(I37:I40),2)</f>
        <v>144383.46</v>
      </c>
    </row>
    <row r="42" spans="1:256" ht="13.9" customHeight="1" x14ac:dyDescent="0.2">
      <c r="A42" s="33" t="s">
        <v>49</v>
      </c>
      <c r="B42" s="106" t="s">
        <v>50</v>
      </c>
      <c r="C42" s="107"/>
      <c r="D42" s="106"/>
      <c r="E42" s="108"/>
      <c r="F42" s="108"/>
      <c r="G42" s="107"/>
      <c r="H42" s="37" t="s">
        <v>51</v>
      </c>
      <c r="I42" s="35">
        <f>I41*0.2</f>
        <v>28876.691999999999</v>
      </c>
    </row>
    <row r="43" spans="1:256" ht="13.9" customHeight="1" x14ac:dyDescent="0.2">
      <c r="A43" s="33" t="s">
        <v>52</v>
      </c>
      <c r="B43" s="112" t="s">
        <v>53</v>
      </c>
      <c r="C43" s="113"/>
      <c r="D43" s="112"/>
      <c r="E43" s="114"/>
      <c r="F43" s="114"/>
      <c r="G43" s="113"/>
      <c r="H43" s="38" t="s">
        <v>54</v>
      </c>
      <c r="I43" s="39">
        <f>ROUND(I41+I42,2)</f>
        <v>173260.15</v>
      </c>
    </row>
    <row r="44" spans="1:256" x14ac:dyDescent="0.2">
      <c r="A44" s="40"/>
      <c r="B44" s="40"/>
      <c r="C44" s="40"/>
      <c r="D44" s="40"/>
      <c r="E44" s="40"/>
      <c r="F44" s="40"/>
      <c r="G44" s="40"/>
      <c r="H44" s="40"/>
      <c r="I44" s="40"/>
    </row>
    <row r="45" spans="1:256" s="52" customFormat="1" ht="18.600000000000001" customHeight="1" x14ac:dyDescent="0.2">
      <c r="A45" s="48" t="s">
        <v>55</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48"/>
      <c r="CH45" s="48"/>
      <c r="CI45" s="48"/>
      <c r="CJ45" s="48"/>
      <c r="CK45" s="48"/>
      <c r="CL45" s="48"/>
      <c r="CM45" s="48"/>
      <c r="CN45" s="48"/>
      <c r="CO45" s="48"/>
      <c r="CP45" s="48"/>
      <c r="CQ45" s="48"/>
      <c r="CR45" s="48"/>
      <c r="CS45" s="48"/>
      <c r="CT45" s="48"/>
      <c r="CU45" s="48"/>
      <c r="CV45" s="48"/>
      <c r="CW45" s="48"/>
      <c r="CX45" s="48"/>
      <c r="CY45" s="48"/>
      <c r="CZ45" s="48"/>
      <c r="DA45" s="48"/>
      <c r="DB45" s="48"/>
      <c r="DC45" s="48"/>
      <c r="DD45" s="48"/>
      <c r="DE45" s="48"/>
      <c r="DF45" s="48"/>
      <c r="DG45" s="48"/>
      <c r="DH45" s="48"/>
      <c r="DI45" s="48"/>
      <c r="DJ45" s="48"/>
      <c r="DK45" s="48"/>
      <c r="DL45" s="48"/>
      <c r="DM45" s="48"/>
      <c r="DN45" s="48"/>
      <c r="DO45" s="48"/>
      <c r="DP45" s="48"/>
      <c r="DQ45" s="48"/>
      <c r="DR45" s="48"/>
      <c r="DS45" s="48"/>
      <c r="DT45" s="48"/>
      <c r="DU45" s="48"/>
      <c r="DV45" s="48"/>
      <c r="DW45" s="48"/>
      <c r="DX45" s="48"/>
      <c r="DY45" s="48"/>
      <c r="DZ45" s="48"/>
      <c r="EA45" s="48"/>
      <c r="EB45" s="48"/>
      <c r="EC45" s="48"/>
      <c r="ED45" s="48"/>
      <c r="EE45" s="48"/>
      <c r="EF45" s="48"/>
      <c r="EG45" s="48"/>
      <c r="EH45" s="48"/>
      <c r="EI45" s="48"/>
      <c r="EJ45" s="48"/>
      <c r="EK45" s="48"/>
      <c r="EL45" s="48"/>
      <c r="EM45" s="48"/>
      <c r="EN45" s="48"/>
      <c r="EO45" s="48"/>
      <c r="EP45" s="48"/>
      <c r="EQ45" s="48"/>
      <c r="ER45" s="48"/>
      <c r="ES45" s="48"/>
      <c r="ET45" s="48"/>
      <c r="EU45" s="48"/>
      <c r="EV45" s="48"/>
      <c r="EW45" s="48"/>
      <c r="EX45" s="48"/>
      <c r="EY45" s="48"/>
      <c r="EZ45" s="48"/>
      <c r="FA45" s="48"/>
      <c r="FB45" s="48"/>
      <c r="FC45" s="48"/>
      <c r="FD45" s="48"/>
      <c r="FE45" s="48"/>
      <c r="FF45" s="48"/>
      <c r="FG45" s="48"/>
      <c r="FH45" s="48"/>
      <c r="FI45" s="48"/>
      <c r="FJ45" s="48"/>
      <c r="FK45" s="48"/>
      <c r="FL45" s="48"/>
      <c r="FM45" s="48"/>
      <c r="FN45" s="48"/>
      <c r="FO45" s="48"/>
      <c r="FP45" s="48"/>
      <c r="FQ45" s="48"/>
      <c r="FR45" s="48"/>
      <c r="FS45" s="48"/>
      <c r="FT45" s="48"/>
      <c r="FU45" s="48"/>
      <c r="FV45" s="48"/>
      <c r="FW45" s="48"/>
      <c r="FX45" s="48"/>
      <c r="FY45" s="48"/>
      <c r="FZ45" s="48"/>
      <c r="GA45" s="48"/>
      <c r="GB45" s="48"/>
      <c r="GC45" s="48"/>
      <c r="GD45" s="48"/>
      <c r="GE45" s="48"/>
      <c r="GF45" s="48"/>
      <c r="GG45" s="48"/>
      <c r="GH45" s="48"/>
      <c r="GI45" s="48"/>
      <c r="GJ45" s="48"/>
      <c r="GK45" s="48"/>
      <c r="GL45" s="48"/>
      <c r="GM45" s="48"/>
      <c r="GN45" s="48"/>
      <c r="GO45" s="48"/>
      <c r="GP45" s="48"/>
      <c r="GQ45" s="48"/>
      <c r="GR45" s="48"/>
      <c r="GS45" s="48"/>
      <c r="GT45" s="48"/>
      <c r="GU45" s="48"/>
      <c r="GV45" s="48"/>
      <c r="GW45" s="48"/>
      <c r="GX45" s="48"/>
      <c r="GY45" s="48"/>
      <c r="GZ45" s="48"/>
      <c r="HA45" s="48"/>
      <c r="HB45" s="48"/>
      <c r="HC45" s="48"/>
      <c r="HD45" s="48"/>
      <c r="HE45" s="48"/>
      <c r="HF45" s="48"/>
      <c r="HG45" s="48"/>
      <c r="HH45" s="48"/>
      <c r="HI45" s="48"/>
      <c r="HJ45" s="48"/>
      <c r="HK45" s="48"/>
      <c r="HL45" s="48"/>
      <c r="HM45" s="48"/>
      <c r="HN45" s="48"/>
      <c r="HO45" s="48"/>
      <c r="HP45" s="48"/>
      <c r="HQ45" s="48"/>
      <c r="HR45" s="48"/>
      <c r="HS45" s="48"/>
      <c r="HT45" s="48"/>
      <c r="HU45" s="48"/>
      <c r="HV45" s="48"/>
      <c r="HW45" s="48"/>
      <c r="HX45" s="48"/>
      <c r="HY45" s="48"/>
      <c r="HZ45" s="48"/>
      <c r="IA45" s="48"/>
      <c r="IB45" s="48"/>
      <c r="IC45" s="48"/>
      <c r="ID45" s="48"/>
      <c r="IE45" s="48"/>
      <c r="IF45" s="48"/>
      <c r="IG45" s="48"/>
      <c r="IH45" s="48"/>
      <c r="II45" s="48"/>
      <c r="IJ45" s="48"/>
      <c r="IK45" s="48"/>
      <c r="IL45" s="48"/>
      <c r="IM45" s="48"/>
      <c r="IN45" s="48"/>
      <c r="IO45" s="48"/>
      <c r="IP45" s="48"/>
      <c r="IQ45" s="48"/>
      <c r="IR45" s="48"/>
      <c r="IS45" s="48"/>
      <c r="IT45" s="48"/>
      <c r="IU45" s="48"/>
      <c r="IV45" s="48"/>
    </row>
    <row r="46" spans="1:256" s="53" customFormat="1" ht="18.600000000000001" customHeight="1" x14ac:dyDescent="0.2">
      <c r="A46" s="48" t="s">
        <v>67</v>
      </c>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c r="BB46" s="48"/>
      <c r="BC46" s="48"/>
      <c r="BD46" s="48"/>
      <c r="BE46" s="48"/>
      <c r="BF46" s="48"/>
      <c r="BG46" s="48"/>
      <c r="BH46" s="48"/>
      <c r="BI46" s="48"/>
      <c r="BJ46" s="48"/>
      <c r="BK46" s="48"/>
      <c r="BL46" s="48"/>
      <c r="BM46" s="48"/>
      <c r="BN46" s="48"/>
      <c r="BO46" s="48"/>
      <c r="BP46" s="48"/>
      <c r="BQ46" s="48"/>
      <c r="BR46" s="48"/>
      <c r="BS46" s="48"/>
      <c r="BT46" s="48"/>
      <c r="BU46" s="48"/>
      <c r="BV46" s="48"/>
      <c r="BW46" s="48"/>
      <c r="BX46" s="48"/>
      <c r="BY46" s="48"/>
      <c r="BZ46" s="48"/>
      <c r="CA46" s="48"/>
      <c r="CB46" s="48"/>
      <c r="CC46" s="48"/>
      <c r="CD46" s="48"/>
      <c r="CE46" s="48"/>
      <c r="CF46" s="48"/>
      <c r="CG46" s="48"/>
      <c r="CH46" s="48"/>
      <c r="CI46" s="48"/>
      <c r="CJ46" s="48"/>
      <c r="CK46" s="48"/>
      <c r="CL46" s="48"/>
      <c r="CM46" s="48"/>
      <c r="CN46" s="48"/>
      <c r="CO46" s="48"/>
      <c r="CP46" s="48"/>
      <c r="CQ46" s="48"/>
      <c r="CR46" s="48"/>
      <c r="CS46" s="48"/>
      <c r="CT46" s="48"/>
      <c r="CU46" s="48"/>
      <c r="CV46" s="48"/>
      <c r="CW46" s="48"/>
      <c r="CX46" s="48"/>
      <c r="CY46" s="48"/>
      <c r="CZ46" s="48"/>
      <c r="DA46" s="48"/>
      <c r="DB46" s="48"/>
      <c r="DC46" s="48"/>
      <c r="DD46" s="48"/>
      <c r="DE46" s="48"/>
      <c r="DF46" s="48"/>
      <c r="DG46" s="48"/>
      <c r="DH46" s="48"/>
      <c r="DI46" s="48"/>
      <c r="DJ46" s="48"/>
      <c r="DK46" s="48"/>
      <c r="DL46" s="48"/>
      <c r="DM46" s="48"/>
      <c r="DN46" s="48"/>
      <c r="DO46" s="48"/>
      <c r="DP46" s="48"/>
      <c r="DQ46" s="48"/>
      <c r="DR46" s="48"/>
      <c r="DS46" s="48"/>
      <c r="DT46" s="48"/>
      <c r="DU46" s="48"/>
      <c r="DV46" s="48"/>
      <c r="DW46" s="48"/>
      <c r="DX46" s="48"/>
      <c r="DY46" s="48"/>
      <c r="DZ46" s="48"/>
      <c r="EA46" s="48"/>
      <c r="EB46" s="48"/>
      <c r="EC46" s="48"/>
      <c r="ED46" s="48"/>
      <c r="EE46" s="48"/>
      <c r="EF46" s="48"/>
      <c r="EG46" s="48"/>
      <c r="EH46" s="48"/>
      <c r="EI46" s="48"/>
      <c r="EJ46" s="48"/>
      <c r="EK46" s="48"/>
      <c r="EL46" s="48"/>
      <c r="EM46" s="48"/>
      <c r="EN46" s="48"/>
      <c r="EO46" s="48"/>
      <c r="EP46" s="48"/>
      <c r="EQ46" s="48"/>
      <c r="ER46" s="48"/>
      <c r="ES46" s="48"/>
      <c r="ET46" s="48"/>
      <c r="EU46" s="48"/>
      <c r="EV46" s="48"/>
      <c r="EW46" s="48"/>
      <c r="EX46" s="48"/>
      <c r="EY46" s="48"/>
      <c r="EZ46" s="48"/>
      <c r="FA46" s="48"/>
      <c r="FB46" s="48"/>
      <c r="FC46" s="48"/>
      <c r="FD46" s="48"/>
      <c r="FE46" s="48"/>
      <c r="FF46" s="48"/>
      <c r="FG46" s="48"/>
      <c r="FH46" s="48"/>
      <c r="FI46" s="48"/>
      <c r="FJ46" s="48"/>
      <c r="FK46" s="48"/>
      <c r="FL46" s="48"/>
      <c r="FM46" s="48"/>
      <c r="FN46" s="48"/>
      <c r="FO46" s="48"/>
      <c r="FP46" s="48"/>
      <c r="FQ46" s="48"/>
      <c r="FR46" s="48"/>
      <c r="FS46" s="48"/>
      <c r="FT46" s="48"/>
      <c r="FU46" s="48"/>
      <c r="FV46" s="48"/>
      <c r="FW46" s="48"/>
      <c r="FX46" s="48"/>
      <c r="FY46" s="48"/>
      <c r="FZ46" s="48"/>
      <c r="GA46" s="48"/>
      <c r="GB46" s="48"/>
      <c r="GC46" s="48"/>
      <c r="GD46" s="48"/>
      <c r="GE46" s="48"/>
      <c r="GF46" s="48"/>
      <c r="GG46" s="48"/>
      <c r="GH46" s="48"/>
      <c r="GI46" s="48"/>
      <c r="GJ46" s="48"/>
      <c r="GK46" s="48"/>
      <c r="GL46" s="48"/>
      <c r="GM46" s="48"/>
      <c r="GN46" s="48"/>
      <c r="GO46" s="48"/>
      <c r="GP46" s="48"/>
      <c r="GQ46" s="48"/>
      <c r="GR46" s="48"/>
      <c r="GS46" s="48"/>
      <c r="GT46" s="48"/>
      <c r="GU46" s="48"/>
      <c r="GV46" s="48"/>
      <c r="GW46" s="48"/>
      <c r="GX46" s="48"/>
      <c r="GY46" s="48"/>
      <c r="GZ46" s="48"/>
      <c r="HA46" s="48"/>
      <c r="HB46" s="48"/>
      <c r="HC46" s="48"/>
      <c r="HD46" s="48"/>
      <c r="HE46" s="48"/>
      <c r="HF46" s="48"/>
      <c r="HG46" s="48"/>
      <c r="HH46" s="48"/>
      <c r="HI46" s="48"/>
      <c r="HJ46" s="48"/>
      <c r="HK46" s="48"/>
      <c r="HL46" s="48"/>
      <c r="HM46" s="48"/>
      <c r="HN46" s="48"/>
      <c r="HO46" s="48"/>
      <c r="HP46" s="48"/>
      <c r="HQ46" s="48"/>
      <c r="HR46" s="48"/>
      <c r="HS46" s="48"/>
      <c r="HT46" s="48"/>
      <c r="HU46" s="48"/>
      <c r="HV46" s="48"/>
      <c r="HW46" s="48"/>
      <c r="HX46" s="48"/>
      <c r="HY46" s="48"/>
      <c r="HZ46" s="48"/>
      <c r="IA46" s="48"/>
      <c r="IB46" s="48"/>
      <c r="IC46" s="48"/>
      <c r="ID46" s="48"/>
      <c r="IE46" s="48"/>
      <c r="IF46" s="48"/>
      <c r="IG46" s="48"/>
      <c r="IH46" s="48"/>
      <c r="II46" s="48"/>
      <c r="IJ46" s="48"/>
      <c r="IK46" s="48"/>
      <c r="IL46" s="48"/>
      <c r="IM46" s="48"/>
      <c r="IN46" s="48"/>
      <c r="IO46" s="48"/>
      <c r="IP46" s="48"/>
      <c r="IQ46" s="48"/>
      <c r="IR46" s="48"/>
      <c r="IS46" s="48"/>
      <c r="IT46" s="48"/>
      <c r="IU46" s="48"/>
      <c r="IV46" s="48"/>
    </row>
    <row r="47" spans="1:256" s="54" customFormat="1" ht="18.600000000000001" customHeight="1" x14ac:dyDescent="0.2">
      <c r="A47" s="48" t="s">
        <v>68</v>
      </c>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c r="BB47" s="48"/>
      <c r="BC47" s="48"/>
      <c r="BD47" s="48"/>
      <c r="BE47" s="48"/>
      <c r="BF47" s="48"/>
      <c r="BG47" s="48"/>
      <c r="BH47" s="48"/>
      <c r="BI47" s="48"/>
      <c r="BJ47" s="48"/>
      <c r="BK47" s="48"/>
      <c r="BL47" s="48"/>
      <c r="BM47" s="48"/>
      <c r="BN47" s="48"/>
      <c r="BO47" s="48"/>
      <c r="BP47" s="48"/>
      <c r="BQ47" s="48"/>
      <c r="BR47" s="48"/>
      <c r="BS47" s="48"/>
      <c r="BT47" s="48"/>
      <c r="BU47" s="48"/>
      <c r="BV47" s="48"/>
      <c r="BW47" s="48"/>
      <c r="BX47" s="48"/>
      <c r="BY47" s="48"/>
      <c r="BZ47" s="48"/>
      <c r="CA47" s="48"/>
      <c r="CB47" s="48"/>
      <c r="CC47" s="48"/>
      <c r="CD47" s="48"/>
      <c r="CE47" s="48"/>
      <c r="CF47" s="48"/>
      <c r="CG47" s="48"/>
      <c r="CH47" s="48"/>
      <c r="CI47" s="48"/>
      <c r="CJ47" s="48"/>
      <c r="CK47" s="48"/>
      <c r="CL47" s="48"/>
      <c r="CM47" s="48"/>
      <c r="CN47" s="48"/>
      <c r="CO47" s="48"/>
      <c r="CP47" s="48"/>
      <c r="CQ47" s="48"/>
      <c r="CR47" s="48"/>
      <c r="CS47" s="48"/>
      <c r="CT47" s="48"/>
      <c r="CU47" s="48"/>
      <c r="CV47" s="48"/>
      <c r="CW47" s="48"/>
      <c r="CX47" s="48"/>
      <c r="CY47" s="48"/>
      <c r="CZ47" s="48"/>
      <c r="DA47" s="48"/>
      <c r="DB47" s="48"/>
      <c r="DC47" s="48"/>
      <c r="DD47" s="48"/>
      <c r="DE47" s="48"/>
      <c r="DF47" s="48"/>
      <c r="DG47" s="48"/>
      <c r="DH47" s="48"/>
      <c r="DI47" s="48"/>
      <c r="DJ47" s="48"/>
      <c r="DK47" s="48"/>
      <c r="DL47" s="48"/>
      <c r="DM47" s="48"/>
      <c r="DN47" s="48"/>
      <c r="DO47" s="48"/>
      <c r="DP47" s="48"/>
      <c r="DQ47" s="48"/>
      <c r="DR47" s="48"/>
      <c r="DS47" s="48"/>
      <c r="DT47" s="48"/>
      <c r="DU47" s="48"/>
      <c r="DV47" s="48"/>
      <c r="DW47" s="48"/>
      <c r="DX47" s="48"/>
      <c r="DY47" s="48"/>
      <c r="DZ47" s="48"/>
      <c r="EA47" s="48"/>
      <c r="EB47" s="48"/>
      <c r="EC47" s="48"/>
      <c r="ED47" s="48"/>
      <c r="EE47" s="48"/>
      <c r="EF47" s="48"/>
      <c r="EG47" s="48"/>
      <c r="EH47" s="48"/>
      <c r="EI47" s="48"/>
      <c r="EJ47" s="48"/>
      <c r="EK47" s="48"/>
      <c r="EL47" s="48"/>
      <c r="EM47" s="48"/>
      <c r="EN47" s="48"/>
      <c r="EO47" s="48"/>
      <c r="EP47" s="48"/>
      <c r="EQ47" s="48"/>
      <c r="ER47" s="48"/>
      <c r="ES47" s="48"/>
      <c r="ET47" s="48"/>
      <c r="EU47" s="48"/>
      <c r="EV47" s="48"/>
      <c r="EW47" s="48"/>
      <c r="EX47" s="48"/>
      <c r="EY47" s="48"/>
      <c r="EZ47" s="48"/>
      <c r="FA47" s="48"/>
      <c r="FB47" s="48"/>
      <c r="FC47" s="48"/>
      <c r="FD47" s="48"/>
      <c r="FE47" s="48"/>
      <c r="FF47" s="48"/>
      <c r="FG47" s="48"/>
      <c r="FH47" s="48"/>
      <c r="FI47" s="48"/>
      <c r="FJ47" s="48"/>
      <c r="FK47" s="48"/>
      <c r="FL47" s="48"/>
      <c r="FM47" s="48"/>
      <c r="FN47" s="48"/>
      <c r="FO47" s="48"/>
      <c r="FP47" s="48"/>
      <c r="FQ47" s="48"/>
      <c r="FR47" s="48"/>
      <c r="FS47" s="48"/>
      <c r="FT47" s="48"/>
      <c r="FU47" s="48"/>
      <c r="FV47" s="48"/>
      <c r="FW47" s="48"/>
      <c r="FX47" s="48"/>
      <c r="FY47" s="48"/>
      <c r="FZ47" s="48"/>
      <c r="GA47" s="48"/>
      <c r="GB47" s="48"/>
      <c r="GC47" s="48"/>
      <c r="GD47" s="48"/>
      <c r="GE47" s="48"/>
      <c r="GF47" s="48"/>
      <c r="GG47" s="48"/>
      <c r="GH47" s="48"/>
      <c r="GI47" s="48"/>
      <c r="GJ47" s="48"/>
      <c r="GK47" s="48"/>
      <c r="GL47" s="48"/>
      <c r="GM47" s="48"/>
      <c r="GN47" s="48"/>
      <c r="GO47" s="48"/>
      <c r="GP47" s="48"/>
      <c r="GQ47" s="48"/>
      <c r="GR47" s="48"/>
      <c r="GS47" s="48"/>
      <c r="GT47" s="48"/>
      <c r="GU47" s="48"/>
      <c r="GV47" s="48"/>
      <c r="GW47" s="48"/>
      <c r="GX47" s="48"/>
      <c r="GY47" s="48"/>
      <c r="GZ47" s="48"/>
      <c r="HA47" s="48"/>
      <c r="HB47" s="48"/>
      <c r="HC47" s="48"/>
      <c r="HD47" s="48"/>
      <c r="HE47" s="48"/>
      <c r="HF47" s="48"/>
      <c r="HG47" s="48"/>
      <c r="HH47" s="48"/>
      <c r="HI47" s="48"/>
      <c r="HJ47" s="48"/>
      <c r="HK47" s="48"/>
      <c r="HL47" s="48"/>
      <c r="HM47" s="48"/>
      <c r="HN47" s="48"/>
      <c r="HO47" s="48"/>
      <c r="HP47" s="48"/>
      <c r="HQ47" s="48"/>
      <c r="HR47" s="48"/>
      <c r="HS47" s="48"/>
      <c r="HT47" s="48"/>
      <c r="HU47" s="48"/>
      <c r="HV47" s="48"/>
      <c r="HW47" s="48"/>
      <c r="HX47" s="48"/>
      <c r="HY47" s="48"/>
      <c r="HZ47" s="48"/>
      <c r="IA47" s="48"/>
      <c r="IB47" s="48"/>
      <c r="IC47" s="48"/>
      <c r="ID47" s="48"/>
      <c r="IE47" s="48"/>
      <c r="IF47" s="48"/>
      <c r="IG47" s="48"/>
      <c r="IH47" s="48"/>
      <c r="II47" s="48"/>
      <c r="IJ47" s="48"/>
      <c r="IK47" s="48"/>
      <c r="IL47" s="48"/>
      <c r="IM47" s="48"/>
      <c r="IN47" s="48"/>
      <c r="IO47" s="48"/>
      <c r="IP47" s="48"/>
      <c r="IQ47" s="48"/>
      <c r="IR47" s="48"/>
      <c r="IS47" s="48"/>
      <c r="IT47" s="48"/>
      <c r="IU47" s="48"/>
      <c r="IV47" s="48"/>
    </row>
    <row r="48" spans="1:256" s="56" customFormat="1" ht="18.600000000000001" customHeight="1" x14ac:dyDescent="0.2">
      <c r="A48" s="55" t="s">
        <v>56</v>
      </c>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c r="BB48" s="48"/>
      <c r="BC48" s="48"/>
      <c r="BD48" s="48"/>
      <c r="BE48" s="48"/>
      <c r="BF48" s="48"/>
      <c r="BG48" s="48"/>
      <c r="BH48" s="48"/>
      <c r="BI48" s="48"/>
      <c r="BJ48" s="48"/>
      <c r="BK48" s="48"/>
      <c r="BL48" s="48"/>
      <c r="BM48" s="48"/>
      <c r="BN48" s="48"/>
      <c r="BO48" s="48"/>
      <c r="BP48" s="48"/>
      <c r="BQ48" s="48"/>
      <c r="BR48" s="48"/>
      <c r="BS48" s="48"/>
      <c r="BT48" s="48"/>
      <c r="BU48" s="48"/>
      <c r="BV48" s="48"/>
      <c r="BW48" s="48"/>
      <c r="BX48" s="48"/>
      <c r="BY48" s="48"/>
      <c r="BZ48" s="48"/>
      <c r="CA48" s="48"/>
      <c r="CB48" s="48"/>
      <c r="CC48" s="48"/>
      <c r="CD48" s="48"/>
      <c r="CE48" s="48"/>
      <c r="CF48" s="48"/>
      <c r="CG48" s="48"/>
      <c r="CH48" s="48"/>
      <c r="CI48" s="48"/>
      <c r="CJ48" s="48"/>
      <c r="CK48" s="48"/>
      <c r="CL48" s="48"/>
      <c r="CM48" s="48"/>
      <c r="CN48" s="48"/>
      <c r="CO48" s="48"/>
      <c r="CP48" s="48"/>
      <c r="CQ48" s="48"/>
      <c r="CR48" s="48"/>
      <c r="CS48" s="48"/>
      <c r="CT48" s="48"/>
      <c r="CU48" s="48"/>
      <c r="CV48" s="48"/>
      <c r="CW48" s="48"/>
      <c r="CX48" s="48"/>
      <c r="CY48" s="48"/>
      <c r="CZ48" s="48"/>
      <c r="DA48" s="48"/>
      <c r="DB48" s="48"/>
      <c r="DC48" s="48"/>
      <c r="DD48" s="48"/>
      <c r="DE48" s="48"/>
      <c r="DF48" s="48"/>
      <c r="DG48" s="48"/>
      <c r="DH48" s="48"/>
      <c r="DI48" s="48"/>
      <c r="DJ48" s="48"/>
      <c r="DK48" s="48"/>
      <c r="DL48" s="48"/>
      <c r="DM48" s="48"/>
      <c r="DN48" s="48"/>
      <c r="DO48" s="48"/>
      <c r="DP48" s="48"/>
      <c r="DQ48" s="48"/>
      <c r="DR48" s="48"/>
      <c r="DS48" s="48"/>
      <c r="DT48" s="48"/>
      <c r="DU48" s="48"/>
      <c r="DV48" s="48"/>
      <c r="DW48" s="48"/>
      <c r="DX48" s="48"/>
      <c r="DY48" s="48"/>
      <c r="DZ48" s="48"/>
      <c r="EA48" s="48"/>
      <c r="EB48" s="48"/>
      <c r="EC48" s="48"/>
      <c r="ED48" s="48"/>
      <c r="EE48" s="48"/>
      <c r="EF48" s="48"/>
      <c r="EG48" s="48"/>
      <c r="EH48" s="48"/>
      <c r="EI48" s="48"/>
      <c r="EJ48" s="48"/>
      <c r="EK48" s="48"/>
      <c r="EL48" s="48"/>
      <c r="EM48" s="48"/>
      <c r="EN48" s="48"/>
      <c r="EO48" s="48"/>
      <c r="EP48" s="48"/>
      <c r="EQ48" s="48"/>
      <c r="ER48" s="48"/>
      <c r="ES48" s="48"/>
      <c r="ET48" s="48"/>
      <c r="EU48" s="48"/>
      <c r="EV48" s="48"/>
      <c r="EW48" s="48"/>
      <c r="EX48" s="48"/>
      <c r="EY48" s="48"/>
      <c r="EZ48" s="48"/>
      <c r="FA48" s="48"/>
      <c r="FB48" s="48"/>
      <c r="FC48" s="48"/>
      <c r="FD48" s="48"/>
      <c r="FE48" s="48"/>
      <c r="FF48" s="48"/>
      <c r="FG48" s="48"/>
      <c r="FH48" s="48"/>
      <c r="FI48" s="48"/>
      <c r="FJ48" s="48"/>
      <c r="FK48" s="48"/>
      <c r="FL48" s="48"/>
      <c r="FM48" s="48"/>
      <c r="FN48" s="48"/>
      <c r="FO48" s="48"/>
      <c r="FP48" s="48"/>
      <c r="FQ48" s="48"/>
      <c r="FR48" s="48"/>
      <c r="FS48" s="48"/>
      <c r="FT48" s="48"/>
      <c r="FU48" s="48"/>
      <c r="FV48" s="48"/>
      <c r="FW48" s="48"/>
      <c r="FX48" s="48"/>
      <c r="FY48" s="48"/>
      <c r="FZ48" s="48"/>
      <c r="GA48" s="48"/>
      <c r="GB48" s="48"/>
      <c r="GC48" s="48"/>
      <c r="GD48" s="48"/>
      <c r="GE48" s="48"/>
      <c r="GF48" s="48"/>
      <c r="GG48" s="48"/>
      <c r="GH48" s="48"/>
      <c r="GI48" s="48"/>
      <c r="GJ48" s="48"/>
      <c r="GK48" s="48"/>
      <c r="GL48" s="48"/>
      <c r="GM48" s="48"/>
      <c r="GN48" s="48"/>
      <c r="GO48" s="48"/>
      <c r="GP48" s="48"/>
      <c r="GQ48" s="48"/>
      <c r="GR48" s="48"/>
      <c r="GS48" s="48"/>
      <c r="GT48" s="48"/>
      <c r="GU48" s="48"/>
      <c r="GV48" s="48"/>
      <c r="GW48" s="48"/>
      <c r="GX48" s="48"/>
      <c r="GY48" s="48"/>
      <c r="GZ48" s="48"/>
      <c r="HA48" s="48"/>
      <c r="HB48" s="48"/>
      <c r="HC48" s="48"/>
      <c r="HD48" s="48"/>
      <c r="HE48" s="48"/>
      <c r="HF48" s="48"/>
      <c r="HG48" s="48"/>
      <c r="HH48" s="48"/>
      <c r="HI48" s="48"/>
      <c r="HJ48" s="48"/>
      <c r="HK48" s="48"/>
      <c r="HL48" s="48"/>
      <c r="HM48" s="48"/>
      <c r="HN48" s="48"/>
      <c r="HO48" s="48"/>
      <c r="HP48" s="48"/>
      <c r="HQ48" s="48"/>
      <c r="HR48" s="48"/>
      <c r="HS48" s="48"/>
      <c r="HT48" s="48"/>
      <c r="HU48" s="48"/>
      <c r="HV48" s="48"/>
      <c r="HW48" s="48"/>
      <c r="HX48" s="48"/>
      <c r="HY48" s="48"/>
      <c r="HZ48" s="48"/>
      <c r="IA48" s="48"/>
      <c r="IB48" s="48"/>
      <c r="IC48" s="48"/>
      <c r="ID48" s="48"/>
      <c r="IE48" s="48"/>
      <c r="IF48" s="48"/>
      <c r="IG48" s="48"/>
      <c r="IH48" s="48"/>
      <c r="II48" s="48"/>
      <c r="IJ48" s="48"/>
      <c r="IK48" s="48"/>
      <c r="IL48" s="48"/>
      <c r="IM48" s="48"/>
      <c r="IN48" s="48"/>
      <c r="IO48" s="48"/>
      <c r="IP48" s="48"/>
      <c r="IQ48" s="48"/>
      <c r="IR48" s="48"/>
      <c r="IS48" s="48"/>
      <c r="IT48" s="48"/>
      <c r="IU48" s="48"/>
      <c r="IV48" s="48"/>
    </row>
    <row r="49" spans="1:256" s="53" customFormat="1" ht="18.600000000000001" customHeight="1" x14ac:dyDescent="0.2">
      <c r="A49" s="48" t="s">
        <v>70</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c r="BR49" s="48"/>
      <c r="BS49" s="48"/>
      <c r="BT49" s="48"/>
      <c r="BU49" s="48"/>
      <c r="BV49" s="48"/>
      <c r="BW49" s="48"/>
      <c r="BX49" s="48"/>
      <c r="BY49" s="48"/>
      <c r="BZ49" s="48"/>
      <c r="CA49" s="48"/>
      <c r="CB49" s="48"/>
      <c r="CC49" s="48"/>
      <c r="CD49" s="48"/>
      <c r="CE49" s="48"/>
      <c r="CF49" s="48"/>
      <c r="CG49" s="48"/>
      <c r="CH49" s="48"/>
      <c r="CI49" s="48"/>
      <c r="CJ49" s="48"/>
      <c r="CK49" s="48"/>
      <c r="CL49" s="48"/>
      <c r="CM49" s="48"/>
      <c r="CN49" s="48"/>
      <c r="CO49" s="48"/>
      <c r="CP49" s="48"/>
      <c r="CQ49" s="48"/>
      <c r="CR49" s="48"/>
      <c r="CS49" s="48"/>
      <c r="CT49" s="48"/>
      <c r="CU49" s="48"/>
      <c r="CV49" s="48"/>
      <c r="CW49" s="48"/>
      <c r="CX49" s="48"/>
      <c r="CY49" s="48"/>
      <c r="CZ49" s="48"/>
      <c r="DA49" s="48"/>
      <c r="DB49" s="48"/>
      <c r="DC49" s="48"/>
      <c r="DD49" s="48"/>
      <c r="DE49" s="48"/>
      <c r="DF49" s="48"/>
      <c r="DG49" s="48"/>
      <c r="DH49" s="48"/>
      <c r="DI49" s="48"/>
      <c r="DJ49" s="48"/>
      <c r="DK49" s="48"/>
      <c r="DL49" s="48"/>
      <c r="DM49" s="48"/>
      <c r="DN49" s="48"/>
      <c r="DO49" s="48"/>
      <c r="DP49" s="48"/>
      <c r="DQ49" s="48"/>
      <c r="DR49" s="48"/>
      <c r="DS49" s="48"/>
      <c r="DT49" s="48"/>
      <c r="DU49" s="48"/>
      <c r="DV49" s="48"/>
      <c r="DW49" s="48"/>
      <c r="DX49" s="48"/>
      <c r="DY49" s="48"/>
      <c r="DZ49" s="48"/>
      <c r="EA49" s="48"/>
      <c r="EB49" s="48"/>
      <c r="EC49" s="48"/>
      <c r="ED49" s="48"/>
      <c r="EE49" s="48"/>
      <c r="EF49" s="48"/>
      <c r="EG49" s="48"/>
      <c r="EH49" s="48"/>
      <c r="EI49" s="48"/>
      <c r="EJ49" s="48"/>
      <c r="EK49" s="48"/>
      <c r="EL49" s="48"/>
      <c r="EM49" s="48"/>
      <c r="EN49" s="48"/>
      <c r="EO49" s="48"/>
      <c r="EP49" s="48"/>
      <c r="EQ49" s="48"/>
      <c r="ER49" s="48"/>
      <c r="ES49" s="48"/>
      <c r="ET49" s="48"/>
      <c r="EU49" s="48"/>
      <c r="EV49" s="48"/>
      <c r="EW49" s="48"/>
      <c r="EX49" s="48"/>
      <c r="EY49" s="48"/>
      <c r="EZ49" s="48"/>
      <c r="FA49" s="48"/>
      <c r="FB49" s="48"/>
      <c r="FC49" s="48"/>
      <c r="FD49" s="48"/>
      <c r="FE49" s="48"/>
      <c r="FF49" s="48"/>
      <c r="FG49" s="48"/>
      <c r="FH49" s="48"/>
      <c r="FI49" s="48"/>
      <c r="FJ49" s="48"/>
      <c r="FK49" s="48"/>
      <c r="FL49" s="48"/>
      <c r="FM49" s="48"/>
      <c r="FN49" s="48"/>
      <c r="FO49" s="48"/>
      <c r="FP49" s="48"/>
      <c r="FQ49" s="48"/>
      <c r="FR49" s="48"/>
      <c r="FS49" s="48"/>
      <c r="FT49" s="48"/>
      <c r="FU49" s="48"/>
      <c r="FV49" s="48"/>
      <c r="FW49" s="48"/>
      <c r="FX49" s="48"/>
      <c r="FY49" s="48"/>
      <c r="FZ49" s="48"/>
      <c r="GA49" s="48"/>
      <c r="GB49" s="48"/>
      <c r="GC49" s="48"/>
      <c r="GD49" s="48"/>
      <c r="GE49" s="48"/>
      <c r="GF49" s="48"/>
      <c r="GG49" s="48"/>
      <c r="GH49" s="48"/>
      <c r="GI49" s="48"/>
      <c r="GJ49" s="48"/>
      <c r="GK49" s="48"/>
      <c r="GL49" s="48"/>
      <c r="GM49" s="48"/>
      <c r="GN49" s="48"/>
      <c r="GO49" s="48"/>
      <c r="GP49" s="48"/>
      <c r="GQ49" s="48"/>
      <c r="GR49" s="48"/>
      <c r="GS49" s="48"/>
      <c r="GT49" s="48"/>
      <c r="GU49" s="48"/>
      <c r="GV49" s="48"/>
      <c r="GW49" s="48"/>
      <c r="GX49" s="48"/>
      <c r="GY49" s="48"/>
      <c r="GZ49" s="48"/>
      <c r="HA49" s="48"/>
      <c r="HB49" s="48"/>
      <c r="HC49" s="48"/>
      <c r="HD49" s="48"/>
      <c r="HE49" s="48"/>
      <c r="HF49" s="48"/>
      <c r="HG49" s="48"/>
      <c r="HH49" s="48"/>
      <c r="HI49" s="48"/>
      <c r="HJ49" s="48"/>
      <c r="HK49" s="48"/>
      <c r="HL49" s="48"/>
      <c r="HM49" s="48"/>
      <c r="HN49" s="48"/>
      <c r="HO49" s="48"/>
      <c r="HP49" s="48"/>
      <c r="HQ49" s="48"/>
      <c r="HR49" s="48"/>
      <c r="HS49" s="48"/>
      <c r="HT49" s="48"/>
      <c r="HU49" s="48"/>
      <c r="HV49" s="48"/>
      <c r="HW49" s="48"/>
      <c r="HX49" s="48"/>
      <c r="HY49" s="48"/>
      <c r="HZ49" s="48"/>
      <c r="IA49" s="48"/>
      <c r="IB49" s="48"/>
      <c r="IC49" s="48"/>
      <c r="ID49" s="48"/>
      <c r="IE49" s="48"/>
      <c r="IF49" s="48"/>
      <c r="IG49" s="48"/>
      <c r="IH49" s="48"/>
      <c r="II49" s="48"/>
      <c r="IJ49" s="48"/>
      <c r="IK49" s="48"/>
      <c r="IL49" s="48"/>
      <c r="IM49" s="48"/>
      <c r="IN49" s="48"/>
      <c r="IO49" s="48"/>
      <c r="IP49" s="48"/>
      <c r="IQ49" s="48"/>
      <c r="IR49" s="48"/>
      <c r="IS49" s="48"/>
      <c r="IT49" s="48"/>
      <c r="IU49" s="48"/>
      <c r="IV49" s="48"/>
    </row>
    <row r="50" spans="1:256" s="57" customFormat="1" ht="18.600000000000001" customHeight="1" x14ac:dyDescent="0.2"/>
    <row r="51" spans="1:256" s="57" customFormat="1" x14ac:dyDescent="0.2"/>
    <row r="54" spans="1:256" s="41" customFormat="1" x14ac:dyDescent="0.2"/>
  </sheetData>
  <mergeCells count="65">
    <mergeCell ref="B43:C43"/>
    <mergeCell ref="D43:G43"/>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19:C19"/>
    <mergeCell ref="D19:G19"/>
    <mergeCell ref="B20:C20"/>
    <mergeCell ref="D20:G20"/>
    <mergeCell ref="H17:H18"/>
    <mergeCell ref="B21:C21"/>
    <mergeCell ref="D21:G21"/>
    <mergeCell ref="B16:C16"/>
    <mergeCell ref="D16:G16"/>
    <mergeCell ref="A17:A18"/>
    <mergeCell ref="B17:C18"/>
    <mergeCell ref="D17:G18"/>
    <mergeCell ref="C1:I1"/>
    <mergeCell ref="A11:H11"/>
    <mergeCell ref="A13:I13"/>
    <mergeCell ref="B15:C15"/>
    <mergeCell ref="D15:G15"/>
    <mergeCell ref="A3:D3"/>
    <mergeCell ref="A4:C4"/>
    <mergeCell ref="A10:I10"/>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3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ИП Ноздрин ТП-398</vt:lpstr>
      <vt:lpstr>Лист1</vt:lpstr>
      <vt:lpstr>'ИП Ноздрин ТП-398'!Заголовки_для_печати</vt:lpstr>
      <vt:lpstr>'ИП Ноздрин ТП-398'!Область_печати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2021-09-16T06:51:25Z</dcterms:modified>
</cp:coreProperties>
</file>