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РекТП-944 испр. " sheetId="2" r:id="rId1"/>
    <sheet name="Лист1" sheetId="1" r:id="rId2"/>
  </sheets>
  <definedNames>
    <definedName name="_xlnm.Print_Titles" localSheetId="0">'РекТП-944 испр. '!$17:$17</definedName>
    <definedName name="_xlnm.Print_Area" localSheetId="0">'РекТП-944 испр. '!$A$1:$I$57</definedName>
  </definedNames>
  <calcPr calcId="145621"/>
</workbook>
</file>

<file path=xl/calcChain.xml><?xml version="1.0" encoding="utf-8"?>
<calcChain xmlns="http://schemas.openxmlformats.org/spreadsheetml/2006/main">
  <c r="I37" i="2" l="1"/>
  <c r="I32" i="2"/>
  <c r="I25" i="2"/>
  <c r="I18" i="2"/>
  <c r="I42" i="2" s="1"/>
  <c r="I43" i="2" l="1"/>
  <c r="I46" i="2" s="1"/>
  <c r="I47" i="2" l="1"/>
  <c r="I48" i="2" s="1"/>
</calcChain>
</file>

<file path=xl/sharedStrings.xml><?xml version="1.0" encoding="utf-8"?>
<sst xmlns="http://schemas.openxmlformats.org/spreadsheetml/2006/main" count="106" uniqueCount="75">
  <si>
    <t>Директор</t>
  </si>
  <si>
    <t xml:space="preserve">ООО «ГорЭнергоСервис»                                                                                                                                                                           </t>
  </si>
  <si>
    <t>Смета № 1</t>
  </si>
  <si>
    <t xml:space="preserve">на  рабочую документацию        
</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</si>
  <si>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</si>
  <si>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</si>
  <si>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</si>
  <si>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</si>
  <si>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 </t>
  </si>
  <si>
    <t>Стоимость, руб.</t>
  </si>
  <si>
    <t>1</t>
  </si>
  <si>
    <t>Трансформаторы ТМГ400кВА-6/0,4кВ-2шт с компплектом ПК-6  ТП-944.
ТП 6 - 35/0,4 кВ</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</si>
  <si>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С2000=0.147680(млн.руб)
С2001=0.147680*1.25=0.184600млн.руб);</t>
  </si>
  <si>
    <t>C * (Aкрайнее / Скрайнее)  * Кст * Ктек * K1
0.184600 млн.руб * (0.018 / 0.2) * 1 * 4.75 * 0.7 * 0.85</t>
  </si>
  <si>
    <t/>
  </si>
  <si>
    <t>Коэффициенты</t>
  </si>
  <si>
    <t>Стадия: Рабочий проект</t>
  </si>
  <si>
    <t>Кст = 1</t>
  </si>
  <si>
    <t>Ктек = 4.75
4 кв 2021 (ПР), Письмо Минстроя России от 25.10.2021 г. №46012-ИФ/09 прил.4</t>
  </si>
  <si>
    <t>K1 = 0.7
Общие указания п.1.8.4</t>
  </si>
  <si>
    <t>Разделы документации</t>
  </si>
  <si>
    <t>(75.0% + 10.0%) = 85%</t>
  </si>
  <si>
    <t>2</t>
  </si>
  <si>
    <r>
      <t xml:space="preserve">Кабельные линии напряжением до 35 кВ. Интервалы протяженности свыше 100 до 500 м. </t>
    </r>
    <r>
      <rPr>
        <b/>
        <sz val="8"/>
        <rFont val="Arial"/>
        <family val="2"/>
        <charset val="204"/>
      </rPr>
      <t xml:space="preserve">  Кабель АСБл-1-4х150мм2
"КЛ-0,4кВ ТП-944-ВРУ ж/д"</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</si>
  <si>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Х=230(м) 
Количество = 4</t>
  </si>
  <si>
    <t>(A + B * Xзад) * Количество * Кст * Ктек * K1 * K2
(7763 руб + 42 руб * 230) * 4* 0.6 * 4.75 * 1.05 * 1.2 * 0.825</t>
  </si>
  <si>
    <t>Стадия: Рабочая документация</t>
  </si>
  <si>
    <t>Кст = 0.6</t>
  </si>
  <si>
    <t>K1 = 1.05
Глава 2.8, п.2.8.1.1</t>
  </si>
  <si>
    <t>K2 = 1.2
Глава 2.8, п.2.8.1.1</t>
  </si>
  <si>
    <t>(24.5% + 23.5% + 2.5% + 17.0% + 5.0% + 10.0%) = 82.5%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</si>
  <si>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</si>
  <si>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</si>
  <si>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</si>
  <si>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*2 * 0.50 * 4.75</t>
  </si>
  <si>
    <t>Кст = 0.50</t>
  </si>
  <si>
    <t>(100%) = 100%</t>
  </si>
  <si>
    <t>4</t>
  </si>
  <si>
    <t>Релейная защита электрических сетей напряжением до 20 кВ</t>
  </si>
  <si>
    <t>Объекты энергетики (ОАО РАО "ЕЭС России") 2003 г. 4.2 Отдельные виды работ для электросетей напряжением до 20 кВ. Таблица 28. Релейная защита электрических сетей напряжением до 20 кВ п.1
B=1.22 тыс.руб;
Осн. показ. Х=1 (1 сеть) 
Количество = 2</t>
  </si>
  <si>
    <t>(A + B * Xзад) * Количество * Кст * Ктек
(0 руб + 1220 руб * 1) * 2 * 0.68 * 4.75 *1</t>
  </si>
  <si>
    <t>Кст = 0.68</t>
  </si>
  <si>
    <t>5</t>
  </si>
  <si>
    <t>Итого по смете:</t>
  </si>
  <si>
    <t>6</t>
  </si>
  <si>
    <t>Сбор исходных данных</t>
  </si>
  <si>
    <t>10% от п.</t>
  </si>
  <si>
    <t>7</t>
  </si>
  <si>
    <t xml:space="preserve">Согласование с организациями города
</t>
  </si>
  <si>
    <t>8</t>
  </si>
  <si>
    <t xml:space="preserve">Инженерно-геодезические изыскания
</t>
  </si>
  <si>
    <t>9</t>
  </si>
  <si>
    <t>Итого без НДС</t>
  </si>
  <si>
    <t>Сумма от п.5-8</t>
  </si>
  <si>
    <t>10</t>
  </si>
  <si>
    <t>НДС</t>
  </si>
  <si>
    <t>20% от п.9</t>
  </si>
  <si>
    <t>11</t>
  </si>
  <si>
    <t>Всего по смете:</t>
  </si>
  <si>
    <t>Сумма от п.9-10</t>
  </si>
  <si>
    <t>Составил:</t>
  </si>
  <si>
    <t>Проверил:</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</si>
  <si>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</si>
  <si>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</si>
  <si>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</si>
  <si>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</si>
  <si>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</si>
  <si>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</si>
  <si>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_____________А.Н.Куликов</t>
  </si>
  <si>
    <t>_____________Е.Н.Стрелин</t>
  </si>
  <si>
    <t>Ведущий инженер-сметчик ООО "ГЭС"</t>
  </si>
  <si>
    <t xml:space="preserve">_____________________ГолахО.И. </t>
  </si>
  <si>
    <t>_____________________</t>
  </si>
  <si>
    <t>Проектирование комплекта оборудования в ТП-944 по адресу: г.Саратов, Заводской район.,1-й Кавказский тупик 1,2,3,4 (трансформатор ТМГ400кВА-6/0,4кВ-2шт с комплектом ПК-6). Проектирование КЛ-0,4кВ от РУ-0,4кВ ТП-944 до ВРУ жилого дома на земельном участке с к/н 64:48:020324:2707.</t>
  </si>
  <si>
    <t xml:space="preserve">   Приложение  № 2 к договору № 2272П от "20" января 2022г.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</si>
</sst>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000"/>
  </numFmts>
  <fonts count="16"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10"/>
      <name val="Arial"/>
      <family val="2"/>
      <charset val="204"/>
    </font>
    <font>
      <i/>
      <sz val="7"/>
      <name val="Arial"/>
      <family val="2"/>
      <charset val="204"/>
    </font>
    <font>
      <sz val="9"/>
      <name val="Arial"/>
      <family val="2"/>
      <charset val="204"/>
    </font>
    <font>
      <sz val="8"/>
      <name val="Arial"/>
      <family val="2"/>
      <charset val="204"/>
    </font>
    <font>
      <sz val="10"/>
      <color theme="1"/>
      <name val="Arial"/>
      <family val="2"/>
      <charset val="204"/>
    </font>
    <font>
      <b/>
      <sz val="8"/>
      <name val="Arial"/>
      <family val="2"/>
      <charset val="204"/>
    </font>
    <font>
      <sz val="9"/>
      <color theme="1"/>
      <name val="Arial"/>
      <family val="2"/>
      <charset val="204"/>
    </font>
    <font>
      <sz val="12"/>
      <name val="Times New Roman"/>
      <family val="1"/>
      <charset val="204"/>
    </font>
    <font>
      <sz val="12"/>
      <color indexed="8"/>
      <name val="Times New Roman"/>
      <family val="1"/>
      <charset val="204"/>
    </font>
  </fonts>
  <fills count="2">
    <fill>
      <patternFill patternType="none"/>
    </fill>
    <fill>
      <patternFill patternType="gray125"/>
    </fill>
  </fills>
  <borders count="38">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style="thin">
        <color indexed="22"/>
      </top>
      <bottom style="thin">
        <color indexed="64"/>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2" fillId="0" borderId="0"/>
    <xf numFmtId="0" fontId="3" fillId="0" borderId="0"/>
    <xf numFmtId="0" fontId="1" fillId="0" borderId="0"/>
    <xf numFmtId="0" fontId="2" fillId="0" borderId="0"/>
  </cellStyleXfs>
  <cellXfs count="115">
    <xf numFmtId="0" fontId="0" fillId="0" borderId="0" xfId="0"/>
    <xf numFmtId="0" fontId="6" fillId="0" borderId="0" xfId="3" applyFont="1" applyAlignment="1"/>
    <xf numFmtId="0" fontId="4" fillId="0" borderId="0" xfId="3" applyFont="1"/>
    <xf numFmtId="0" fontId="4" fillId="0" borderId="0" xfId="3" applyFont="1" applyAlignment="1">
      <alignment horizontal="center" wrapText="1"/>
    </xf>
    <xf numFmtId="0" fontId="4" fillId="0" borderId="0" xfId="3" applyFont="1" applyAlignment="1">
      <alignment horizontal="center"/>
    </xf>
    <xf numFmtId="0" fontId="4" fillId="0" borderId="0" xfId="3" applyFont="1" applyAlignment="1">
      <alignment horizontal="centerContinuous"/>
    </xf>
    <xf numFmtId="0" fontId="8" fillId="0" borderId="0" xfId="3" applyFont="1" applyAlignment="1">
      <alignment horizontal="center" vertical="top"/>
    </xf>
    <xf numFmtId="0" fontId="9" fillId="0" borderId="2" xfId="3" applyNumberFormat="1" applyFont="1" applyBorder="1" applyAlignment="1">
      <alignment horizontal="center" vertical="top" wrapText="1"/>
    </xf>
    <xf numFmtId="0" fontId="10" fillId="0" borderId="2" xfId="3" applyNumberFormat="1" applyFont="1" applyBorder="1" applyAlignment="1">
      <alignment horizontal="center" vertical="top" wrapText="1"/>
    </xf>
    <xf numFmtId="164" fontId="4" fillId="0" borderId="0" xfId="3" applyNumberFormat="1" applyFont="1"/>
    <xf numFmtId="49" fontId="5" fillId="0" borderId="2" xfId="3" applyNumberFormat="1" applyFont="1" applyBorder="1" applyAlignment="1">
      <alignment horizontal="center" wrapText="1"/>
    </xf>
    <xf numFmtId="0" fontId="5" fillId="0" borderId="2" xfId="3" applyNumberFormat="1" applyFont="1" applyBorder="1" applyAlignment="1">
      <alignment horizontal="center" wrapText="1"/>
    </xf>
    <xf numFmtId="2" fontId="4" fillId="0" borderId="0" xfId="3" applyNumberFormat="1" applyFont="1" applyAlignment="1">
      <alignment vertical="top"/>
    </xf>
    <xf numFmtId="49" fontId="7" fillId="0" borderId="17" xfId="3" applyNumberFormat="1" applyFont="1" applyBorder="1" applyAlignment="1">
      <alignment horizontal="right" vertical="top" wrapText="1"/>
    </xf>
    <xf numFmtId="0" fontId="7" fillId="0" borderId="17" xfId="3" applyNumberFormat="1" applyFont="1" applyBorder="1" applyAlignment="1">
      <alignment horizontal="left" vertical="top" wrapText="1"/>
    </xf>
    <xf numFmtId="0" fontId="7" fillId="0" borderId="17" xfId="3" applyNumberFormat="1" applyFont="1" applyBorder="1" applyAlignment="1">
      <alignment horizontal="right" vertical="top" wrapText="1"/>
    </xf>
    <xf numFmtId="49" fontId="7" fillId="0" borderId="13" xfId="3" applyNumberFormat="1" applyFont="1" applyBorder="1" applyAlignment="1">
      <alignment horizontal="right" vertical="top" wrapText="1"/>
    </xf>
    <xf numFmtId="0" fontId="5" fillId="0" borderId="13" xfId="3" applyNumberFormat="1" applyFont="1" applyBorder="1" applyAlignment="1">
      <alignment horizontal="left" vertical="top" wrapText="1"/>
    </xf>
    <xf numFmtId="0" fontId="5" fillId="0" borderId="13" xfId="3" applyNumberFormat="1" applyFont="1" applyBorder="1" applyAlignment="1">
      <alignment horizontal="right" vertical="top" wrapText="1"/>
    </xf>
    <xf numFmtId="49" fontId="7" fillId="0" borderId="24" xfId="3" applyNumberFormat="1" applyFont="1" applyBorder="1" applyAlignment="1">
      <alignment horizontal="right" vertical="top" wrapText="1"/>
    </xf>
    <xf numFmtId="0" fontId="11" fillId="0" borderId="24" xfId="3" applyNumberFormat="1" applyFont="1" applyBorder="1" applyAlignment="1">
      <alignment horizontal="left" vertical="top" wrapText="1"/>
    </xf>
    <xf numFmtId="0" fontId="5" fillId="0" borderId="24" xfId="3" applyNumberFormat="1" applyFont="1" applyBorder="1" applyAlignment="1">
      <alignment horizontal="right" vertical="top" wrapText="1"/>
    </xf>
    <xf numFmtId="49" fontId="7" fillId="0" borderId="9" xfId="3" applyNumberFormat="1" applyFont="1" applyBorder="1" applyAlignment="1">
      <alignment horizontal="center" vertical="top" wrapText="1"/>
    </xf>
    <xf numFmtId="0" fontId="11" fillId="0" borderId="9" xfId="3" applyNumberFormat="1" applyFont="1" applyBorder="1" applyAlignment="1">
      <alignment horizontal="left" vertical="top" wrapText="1"/>
    </xf>
    <xf numFmtId="4" fontId="5" fillId="0" borderId="9" xfId="3" applyNumberFormat="1" applyFont="1" applyBorder="1" applyAlignment="1">
      <alignment horizontal="right" vertical="top" wrapText="1"/>
    </xf>
    <xf numFmtId="2" fontId="4" fillId="0" borderId="0" xfId="3" applyNumberFormat="1" applyFont="1"/>
    <xf numFmtId="49" fontId="7" fillId="0" borderId="28" xfId="3" applyNumberFormat="1" applyFont="1" applyBorder="1" applyAlignment="1">
      <alignment horizontal="right" vertical="top" wrapText="1"/>
    </xf>
    <xf numFmtId="0" fontId="13" fillId="0" borderId="28" xfId="3" applyNumberFormat="1" applyFont="1" applyBorder="1" applyAlignment="1">
      <alignment horizontal="left" vertical="top" wrapText="1"/>
    </xf>
    <xf numFmtId="0" fontId="5" fillId="0" borderId="28" xfId="3" applyNumberFormat="1" applyFont="1" applyBorder="1" applyAlignment="1">
      <alignment horizontal="right" vertical="top" wrapText="1"/>
    </xf>
    <xf numFmtId="0" fontId="5" fillId="0" borderId="9" xfId="3" applyNumberFormat="1" applyFont="1" applyBorder="1" applyAlignment="1">
      <alignment horizontal="left" vertical="top" wrapText="1"/>
    </xf>
    <xf numFmtId="0" fontId="11" fillId="0" borderId="28" xfId="3" applyNumberFormat="1" applyFont="1" applyBorder="1" applyAlignment="1">
      <alignment horizontal="left" vertical="top" wrapText="1"/>
    </xf>
    <xf numFmtId="49" fontId="7" fillId="0" borderId="28" xfId="3" applyNumberFormat="1" applyFont="1" applyBorder="1" applyAlignment="1">
      <alignment horizontal="center" vertical="top" wrapText="1"/>
    </xf>
    <xf numFmtId="0" fontId="7" fillId="0" borderId="28" xfId="3" applyNumberFormat="1" applyFont="1" applyBorder="1" applyAlignment="1">
      <alignment horizontal="left" vertical="top" wrapText="1"/>
    </xf>
    <xf numFmtId="4" fontId="7" fillId="0" borderId="28" xfId="3" applyNumberFormat="1" applyFont="1" applyBorder="1" applyAlignment="1">
      <alignment horizontal="right" vertical="top" wrapText="1"/>
    </xf>
    <xf numFmtId="4" fontId="4" fillId="0" borderId="0" xfId="3" applyNumberFormat="1" applyFont="1"/>
    <xf numFmtId="49" fontId="7" fillId="0" borderId="34" xfId="3" applyNumberFormat="1" applyFont="1" applyBorder="1" applyAlignment="1">
      <alignment horizontal="center" vertical="top" wrapText="1"/>
    </xf>
    <xf numFmtId="0" fontId="5" fillId="0" borderId="34" xfId="3" applyNumberFormat="1" applyFont="1" applyBorder="1" applyAlignment="1">
      <alignment horizontal="left" vertical="top" wrapText="1"/>
    </xf>
    <xf numFmtId="4" fontId="5" fillId="0" borderId="34" xfId="3" applyNumberFormat="1" applyFont="1" applyBorder="1" applyAlignment="1">
      <alignment horizontal="right" vertical="top" wrapText="1"/>
    </xf>
    <xf numFmtId="4" fontId="5" fillId="0" borderId="34" xfId="3" applyNumberFormat="1" applyFont="1" applyFill="1" applyBorder="1" applyAlignment="1">
      <alignment horizontal="right" vertical="top" wrapText="1"/>
    </xf>
    <xf numFmtId="0" fontId="13" fillId="0" borderId="34" xfId="3" applyNumberFormat="1" applyFont="1" applyBorder="1" applyAlignment="1">
      <alignment horizontal="left" vertical="top" wrapText="1"/>
    </xf>
    <xf numFmtId="0" fontId="12" fillId="0" borderId="34" xfId="3" applyNumberFormat="1" applyFont="1" applyBorder="1" applyAlignment="1">
      <alignment horizontal="left" vertical="top" wrapText="1"/>
    </xf>
    <xf numFmtId="4" fontId="7" fillId="0" borderId="34" xfId="3" applyNumberFormat="1" applyFont="1" applyBorder="1" applyAlignment="1">
      <alignment horizontal="right" vertical="top" wrapText="1"/>
    </xf>
    <xf numFmtId="0" fontId="5" fillId="0" borderId="0" xfId="3" applyNumberFormat="1" applyFont="1" applyAlignment="1">
      <alignment wrapText="1"/>
    </xf>
    <xf numFmtId="0" fontId="0" fillId="0" borderId="0" xfId="0" applyNumberFormat="1" applyFont="1"/>
    <xf numFmtId="0" fontId="0" fillId="0" borderId="0" xfId="0" applyNumberFormat="1" applyFont="1" applyAlignment="1"/>
    <xf numFmtId="0" fontId="0" fillId="0" borderId="0" xfId="0" applyNumberFormat="1" applyFont="1" applyAlignment="1">
      <alignment horizontal="left" vertical="top" wrapText="1"/>
    </xf>
    <xf numFmtId="0" fontId="0" fillId="0" borderId="0" xfId="0" applyNumberFormat="1" applyFont="1" applyAlignment="1">
      <alignment vertical="top"/>
    </xf>
    <xf numFmtId="0" fontId="14" fillId="0" borderId="0" xfId="0" applyFont="1"/>
    <xf numFmtId="0" fontId="15" fillId="0" borderId="0" xfId="0" applyFont="1"/>
    <xf numFmtId="0" fontId="15" fillId="0" borderId="0" xfId="0" applyFont="1" applyAlignment="1">
      <alignment horizontal="left" vertical="center"/>
    </xf>
    <xf numFmtId="0" fontId="14" fillId="0" borderId="0" xfId="0" applyFont="1" applyAlignment="1">
      <alignment horizontal="left" vertical="center"/>
    </xf>
    <xf numFmtId="0" fontId="0" fillId="0" borderId="0" xfId="0" applyNumberFormat="1" applyFont="1" applyAlignment="1">
      <alignment wrapText="1"/>
    </xf>
    <xf numFmtId="0" fontId="10" fillId="0" borderId="0" xfId="0" applyNumberFormat="1" applyFont="1" applyAlignment="1">
      <alignment wrapText="1"/>
    </xf>
    <xf numFmtId="0" fontId="0" fillId="0" borderId="0" xfId="0" applyNumberFormat="1" applyFont="1" applyAlignment="1">
      <alignment horizontal="left" wrapText="1"/>
    </xf>
    <xf numFmtId="0" fontId="5" fillId="0" borderId="35" xfId="3" applyNumberFormat="1" applyFont="1" applyBorder="1" applyAlignment="1">
      <alignment horizontal="left" vertical="top" wrapText="1"/>
    </xf>
    <xf numFmtId="0" fontId="5" fillId="0" borderId="36" xfId="3" applyNumberFormat="1" applyFont="1" applyBorder="1" applyAlignment="1">
      <alignment horizontal="left" vertical="top" wrapText="1"/>
    </xf>
    <xf numFmtId="0" fontId="5" fillId="0" borderId="37" xfId="3" applyNumberFormat="1" applyFont="1" applyBorder="1" applyAlignment="1">
      <alignment horizontal="left" vertical="top" wrapText="1"/>
    </xf>
    <xf numFmtId="0" fontId="7" fillId="0" borderId="35" xfId="3" applyNumberFormat="1" applyFont="1" applyBorder="1" applyAlignment="1">
      <alignment horizontal="left" vertical="top" wrapText="1"/>
    </xf>
    <xf numFmtId="0" fontId="7" fillId="0" borderId="36" xfId="3" applyNumberFormat="1" applyFont="1" applyBorder="1" applyAlignment="1">
      <alignment horizontal="left" vertical="top" wrapText="1"/>
    </xf>
    <xf numFmtId="0" fontId="7" fillId="0" borderId="37" xfId="3" applyNumberFormat="1" applyFont="1" applyBorder="1" applyAlignment="1">
      <alignment horizontal="left" vertical="top" wrapText="1"/>
    </xf>
    <xf numFmtId="0" fontId="5" fillId="0" borderId="35" xfId="3" applyNumberFormat="1" applyFont="1" applyBorder="1" applyAlignment="1">
      <alignment horizontal="center" vertical="top" wrapText="1"/>
    </xf>
    <xf numFmtId="0" fontId="5" fillId="0" borderId="37" xfId="3" applyNumberFormat="1" applyFont="1" applyBorder="1" applyAlignment="1">
      <alignment horizontal="center" vertical="top" wrapText="1"/>
    </xf>
    <xf numFmtId="0" fontId="5" fillId="0" borderId="36" xfId="3" applyNumberFormat="1" applyFont="1" applyBorder="1" applyAlignment="1">
      <alignment horizontal="center" vertical="top" wrapText="1"/>
    </xf>
    <xf numFmtId="0" fontId="5" fillId="0" borderId="25" xfId="3" applyNumberFormat="1" applyFont="1" applyBorder="1" applyAlignment="1">
      <alignment horizontal="left" vertical="top" wrapText="1"/>
    </xf>
    <xf numFmtId="0" fontId="5" fillId="0" borderId="26" xfId="3" applyNumberFormat="1" applyFont="1" applyBorder="1" applyAlignment="1">
      <alignment horizontal="left" vertical="top" wrapText="1"/>
    </xf>
    <xf numFmtId="0" fontId="5" fillId="0" borderId="27" xfId="3" applyNumberFormat="1" applyFont="1" applyBorder="1" applyAlignment="1">
      <alignment horizontal="left" vertical="top" wrapText="1"/>
    </xf>
    <xf numFmtId="0" fontId="7" fillId="0" borderId="29" xfId="3" applyNumberFormat="1" applyFont="1" applyBorder="1" applyAlignment="1">
      <alignment horizontal="left" vertical="top" wrapText="1"/>
    </xf>
    <xf numFmtId="0" fontId="7" fillId="0" borderId="30" xfId="3" applyNumberFormat="1" applyFont="1" applyBorder="1" applyAlignment="1">
      <alignment horizontal="left" vertical="top" wrapText="1"/>
    </xf>
    <xf numFmtId="0" fontId="7" fillId="0" borderId="1" xfId="3" applyNumberFormat="1" applyFont="1" applyBorder="1" applyAlignment="1">
      <alignment horizontal="left" vertical="top" wrapText="1"/>
    </xf>
    <xf numFmtId="0" fontId="7" fillId="0" borderId="18" xfId="3" applyNumberFormat="1" applyFont="1" applyBorder="1" applyAlignment="1">
      <alignment horizontal="left" vertical="top" wrapText="1"/>
    </xf>
    <xf numFmtId="0" fontId="7" fillId="0" borderId="19" xfId="3" applyNumberFormat="1" applyFont="1" applyBorder="1" applyAlignment="1">
      <alignment horizontal="left" vertical="top" wrapText="1"/>
    </xf>
    <xf numFmtId="0" fontId="7" fillId="0" borderId="20" xfId="3" applyNumberFormat="1" applyFont="1" applyBorder="1" applyAlignment="1">
      <alignment horizontal="left" vertical="top" wrapText="1"/>
    </xf>
    <xf numFmtId="0" fontId="5" fillId="0" borderId="18" xfId="3" applyNumberFormat="1" applyFont="1" applyBorder="1" applyAlignment="1">
      <alignment horizontal="left" vertical="top" wrapText="1"/>
    </xf>
    <xf numFmtId="0" fontId="5" fillId="0" borderId="19" xfId="3" applyNumberFormat="1" applyFont="1" applyBorder="1" applyAlignment="1">
      <alignment horizontal="left" vertical="top" wrapText="1"/>
    </xf>
    <xf numFmtId="0" fontId="5" fillId="0" borderId="20" xfId="3" applyNumberFormat="1" applyFont="1" applyBorder="1" applyAlignment="1">
      <alignment horizontal="left" vertical="top" wrapText="1"/>
    </xf>
    <xf numFmtId="0" fontId="7" fillId="0" borderId="31" xfId="3" applyNumberFormat="1" applyFont="1" applyBorder="1" applyAlignment="1">
      <alignment horizontal="left" vertical="top" wrapText="1"/>
    </xf>
    <xf numFmtId="0" fontId="7" fillId="0" borderId="32" xfId="3" applyNumberFormat="1" applyFont="1" applyBorder="1" applyAlignment="1">
      <alignment horizontal="left" vertical="top" wrapText="1"/>
    </xf>
    <xf numFmtId="0" fontId="5" fillId="0" borderId="31" xfId="3" applyNumberFormat="1" applyFont="1" applyBorder="1" applyAlignment="1">
      <alignment horizontal="left" vertical="top" wrapText="1"/>
    </xf>
    <xf numFmtId="0" fontId="5" fillId="0" borderId="33" xfId="3" applyNumberFormat="1" applyFont="1" applyBorder="1" applyAlignment="1">
      <alignment horizontal="left" vertical="top" wrapText="1"/>
    </xf>
    <xf numFmtId="0" fontId="5" fillId="0" borderId="32" xfId="3" applyNumberFormat="1" applyFont="1" applyBorder="1" applyAlignment="1">
      <alignment horizontal="left" vertical="top" wrapText="1"/>
    </xf>
    <xf numFmtId="0" fontId="5" fillId="0" borderId="21" xfId="3" applyNumberFormat="1" applyFont="1" applyBorder="1" applyAlignment="1">
      <alignment horizontal="left" vertical="top" wrapText="1"/>
    </xf>
    <xf numFmtId="0" fontId="5" fillId="0" borderId="22" xfId="3" applyNumberFormat="1" applyFont="1" applyBorder="1" applyAlignment="1">
      <alignment horizontal="left" vertical="top" wrapText="1"/>
    </xf>
    <xf numFmtId="0" fontId="5" fillId="0" borderId="23" xfId="3" applyNumberFormat="1" applyFont="1" applyBorder="1" applyAlignment="1">
      <alignment horizontal="left" vertical="top" wrapText="1"/>
    </xf>
    <xf numFmtId="0" fontId="5" fillId="0" borderId="29" xfId="3" applyNumberFormat="1" applyFont="1" applyBorder="1" applyAlignment="1">
      <alignment horizontal="left" vertical="top" wrapText="1"/>
    </xf>
    <xf numFmtId="0" fontId="5" fillId="0" borderId="30" xfId="3" applyNumberFormat="1" applyFont="1" applyBorder="1" applyAlignment="1">
      <alignment horizontal="left" vertical="top" wrapText="1"/>
    </xf>
    <xf numFmtId="0" fontId="5" fillId="0" borderId="1" xfId="3" applyNumberFormat="1" applyFont="1" applyBorder="1" applyAlignment="1">
      <alignment horizontal="left" vertical="top" wrapText="1"/>
    </xf>
    <xf numFmtId="0" fontId="7" fillId="0" borderId="10" xfId="3" applyNumberFormat="1" applyFont="1" applyBorder="1" applyAlignment="1">
      <alignment horizontal="left" vertical="top" wrapText="1"/>
    </xf>
    <xf numFmtId="0" fontId="7" fillId="0" borderId="11" xfId="3" applyNumberFormat="1" applyFont="1" applyBorder="1" applyAlignment="1">
      <alignment horizontal="left" vertical="top" wrapText="1"/>
    </xf>
    <xf numFmtId="0" fontId="5" fillId="0" borderId="10" xfId="3" applyNumberFormat="1" applyFont="1" applyBorder="1" applyAlignment="1">
      <alignment horizontal="left" vertical="top" wrapText="1"/>
    </xf>
    <xf numFmtId="0" fontId="5" fillId="0" borderId="12" xfId="3" applyNumberFormat="1" applyFont="1" applyBorder="1" applyAlignment="1">
      <alignment horizontal="left" vertical="top" wrapText="1"/>
    </xf>
    <xf numFmtId="0" fontId="5" fillId="0" borderId="11" xfId="3" applyNumberFormat="1" applyFont="1" applyBorder="1" applyAlignment="1">
      <alignment horizontal="left" vertical="top" wrapText="1"/>
    </xf>
    <xf numFmtId="0" fontId="5" fillId="0" borderId="14" xfId="3" applyNumberFormat="1" applyFont="1" applyBorder="1" applyAlignment="1">
      <alignment horizontal="left" vertical="top" wrapText="1"/>
    </xf>
    <xf numFmtId="0" fontId="5" fillId="0" borderId="0" xfId="3" applyNumberFormat="1" applyFont="1" applyBorder="1" applyAlignment="1">
      <alignment horizontal="left" vertical="top" wrapText="1"/>
    </xf>
    <xf numFmtId="0" fontId="5" fillId="0" borderId="15" xfId="3" applyNumberFormat="1" applyFont="1" applyBorder="1" applyAlignment="1">
      <alignment horizontal="left" vertical="top" wrapText="1"/>
    </xf>
    <xf numFmtId="4" fontId="5" fillId="0" borderId="9" xfId="3" applyNumberFormat="1" applyFont="1" applyBorder="1" applyAlignment="1">
      <alignment horizontal="right" vertical="top" wrapText="1"/>
    </xf>
    <xf numFmtId="4" fontId="5" fillId="0" borderId="16" xfId="3" applyNumberFormat="1" applyFont="1" applyBorder="1" applyAlignment="1">
      <alignment horizontal="right" vertical="top" wrapText="1"/>
    </xf>
    <xf numFmtId="0" fontId="5" fillId="0" borderId="9" xfId="3" applyNumberFormat="1" applyFont="1" applyBorder="1" applyAlignment="1">
      <alignment horizontal="left" vertical="top" wrapText="1"/>
    </xf>
    <xf numFmtId="0" fontId="5" fillId="0" borderId="16" xfId="3" applyNumberFormat="1" applyFont="1" applyBorder="1" applyAlignment="1">
      <alignment horizontal="left" vertical="top" wrapText="1"/>
    </xf>
    <xf numFmtId="0" fontId="10" fillId="0" borderId="0" xfId="0" applyNumberFormat="1" applyFont="1" applyAlignment="1">
      <alignment wrapText="1"/>
    </xf>
    <xf numFmtId="0" fontId="0" fillId="0" borderId="0" xfId="0" applyNumberFormat="1" applyFont="1" applyAlignment="1">
      <alignment horizontal="center" wrapText="1"/>
    </xf>
    <xf numFmtId="0" fontId="6" fillId="0" borderId="0" xfId="3" applyFont="1" applyAlignment="1">
      <alignment horizontal="center"/>
    </xf>
    <xf numFmtId="0" fontId="4" fillId="0" borderId="0" xfId="3" applyFont="1" applyAlignment="1">
      <alignment horizontal="center" wrapText="1"/>
    </xf>
    <xf numFmtId="0" fontId="4" fillId="0" borderId="0" xfId="3" applyFont="1" applyAlignment="1">
      <alignment horizontal="center"/>
    </xf>
    <xf numFmtId="0" fontId="7" fillId="0" borderId="1" xfId="3" applyFont="1" applyBorder="1" applyAlignment="1">
      <alignment horizontal="center" vertical="top" wrapText="1"/>
    </xf>
    <xf numFmtId="0" fontId="9" fillId="0" borderId="3" xfId="3" applyNumberFormat="1" applyFont="1" applyBorder="1" applyAlignment="1">
      <alignment horizontal="center" vertical="top" wrapText="1"/>
    </xf>
    <xf numFmtId="0" fontId="9" fillId="0" borderId="4" xfId="3" applyNumberFormat="1" applyFont="1" applyBorder="1" applyAlignment="1">
      <alignment horizontal="center" vertical="top" wrapText="1"/>
    </xf>
    <xf numFmtId="0" fontId="9" fillId="0" borderId="5" xfId="3" applyNumberFormat="1" applyFont="1" applyBorder="1" applyAlignment="1">
      <alignment horizontal="center" vertical="top" wrapText="1"/>
    </xf>
    <xf numFmtId="0" fontId="0" fillId="0" borderId="0" xfId="0" applyNumberFormat="1" applyFont="1" applyAlignment="1">
      <alignment horizontal="left" vertical="top" wrapText="1"/>
    </xf>
    <xf numFmtId="0" fontId="5" fillId="0" borderId="6" xfId="3" applyNumberFormat="1" applyFont="1" applyBorder="1" applyAlignment="1">
      <alignment horizontal="center" wrapText="1"/>
    </xf>
    <xf numFmtId="0" fontId="5" fillId="0" borderId="7" xfId="3" applyNumberFormat="1" applyFont="1" applyBorder="1" applyAlignment="1">
      <alignment horizontal="center" wrapText="1"/>
    </xf>
    <xf numFmtId="0" fontId="5" fillId="0" borderId="8" xfId="3" applyNumberFormat="1" applyFont="1" applyBorder="1" applyAlignment="1">
      <alignment horizontal="center" wrapText="1"/>
    </xf>
    <xf numFmtId="49" fontId="7" fillId="0" borderId="9" xfId="3" applyNumberFormat="1" applyFont="1" applyBorder="1" applyAlignment="1">
      <alignment horizontal="center" vertical="top" wrapText="1"/>
    </xf>
    <xf numFmtId="49" fontId="7" fillId="0" borderId="13" xfId="3" applyNumberFormat="1" applyFont="1" applyBorder="1" applyAlignment="1">
      <alignment horizontal="center" vertical="top" wrapText="1"/>
    </xf>
    <xf numFmtId="0" fontId="7" fillId="0" borderId="14" xfId="3" applyNumberFormat="1" applyFont="1" applyBorder="1" applyAlignment="1">
      <alignment horizontal="left" vertical="top" wrapText="1"/>
    </xf>
    <xf numFmtId="0" fontId="7" fillId="0" borderId="15" xfId="3" applyNumberFormat="1" applyFont="1" applyBorder="1" applyAlignment="1">
      <alignment horizontal="left" vertical="top" wrapText="1"/>
    </xf>
  </cellXfs>
  <cellStyles count="5">
    <cellStyle name="Обычный" xfId="0" builtinId="0"/>
    <cellStyle name="Обычный 2" xfId="2"/>
    <cellStyle name="Обычный 3" xfId="1"/>
    <cellStyle name="Обычный 4" xfId="3"/>
    <cellStyle name="Обычный 4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1"/>
  <sheetViews>
    <sheetView tabSelected="1" topLeftCell="A16" zoomScaleNormal="100" workbookViewId="0">
      <selection activeCell="G9" sqref="G9"/>
    </sheetView>
  </sheetViews>
  <sheetFormatPr defaultColWidth="9.140625" defaultRowHeight="14.25" x14ac:dyDescent="0.2"/>
  <cols>
    <col min="1" max="1" width="5.7109375" style="2" customWidth="1"/>
    <col min="2" max="3" width="8.28515625" style="2" customWidth="1"/>
    <col min="4" max="7" width="10.28515625" style="2" customWidth="1"/>
    <col min="8" max="8" width="13" style="2" customWidth="1"/>
    <col min="9" max="9" width="13.7109375" style="2" customWidth="1"/>
    <col min="10" max="10" width="12.7109375" style="2" customWidth="1"/>
    <col min="11" max="11" width="13.28515625" style="2" customWidth="1"/>
    <col min="12" max="12" width="14.5703125" style="2" customWidth="1"/>
    <col min="13" max="16384" width="9.140625" style="2"/>
  </cols>
  <sheetData>
    <row r="1" spans="1:256" s="43" customFormat="1" ht="15" x14ac:dyDescent="0.25">
      <c r="A1"/>
      <c r="B1"/>
      <c r="C1" s="99" t="s">
        <v>74</v>
      </c>
      <c r="D1" s="99"/>
      <c r="E1" s="99"/>
      <c r="F1" s="99"/>
      <c r="G1" s="99"/>
      <c r="H1" s="99"/>
      <c r="I1" s="99"/>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s="44" customFormat="1" ht="15" x14ac:dyDescent="0.25">
      <c r="A2"/>
      <c r="B2"/>
      <c r="C2"/>
      <c r="D2"/>
      <c r="E2"/>
      <c r="F2" s="43"/>
      <c r="G2" s="43"/>
      <c r="H2" s="43"/>
      <c r="I2" s="43"/>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s="44" customFormat="1" ht="12.75" customHeight="1" x14ac:dyDescent="0.25">
      <c r="A3" s="107" t="s">
        <v>62</v>
      </c>
      <c r="B3" s="107"/>
      <c r="C3" s="107"/>
      <c r="D3" s="107"/>
      <c r="E3"/>
      <c r="F3" s="43"/>
      <c r="G3" s="43" t="s">
        <v>63</v>
      </c>
      <c r="I3" s="4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s="44" customFormat="1" ht="15" customHeight="1" x14ac:dyDescent="0.25">
      <c r="A4" s="107" t="s">
        <v>64</v>
      </c>
      <c r="B4" s="107"/>
      <c r="C4" s="107"/>
      <c r="D4" s="45"/>
      <c r="E4"/>
      <c r="F4" s="43"/>
      <c r="G4" s="46" t="s">
        <v>65</v>
      </c>
      <c r="I4" s="43"/>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pans="1:256" s="44" customFormat="1" ht="17.25" customHeight="1" x14ac:dyDescent="0.25">
      <c r="A5" s="47" t="s">
        <v>0</v>
      </c>
      <c r="B5" s="47"/>
      <c r="C5" s="45"/>
      <c r="D5" s="45"/>
      <c r="E5"/>
      <c r="F5" s="43"/>
      <c r="G5" s="47" t="s">
        <v>66</v>
      </c>
      <c r="I5" s="47"/>
      <c r="J5" s="47"/>
      <c r="K5" s="47"/>
      <c r="L5" s="47"/>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s="44" customFormat="1" ht="17.25" customHeight="1" x14ac:dyDescent="0.25">
      <c r="A6" s="47" t="s">
        <v>1</v>
      </c>
      <c r="B6" s="47"/>
      <c r="C6" s="45"/>
      <c r="D6" s="45"/>
      <c r="E6"/>
      <c r="F6" s="43"/>
      <c r="G6" s="47" t="s">
        <v>67</v>
      </c>
      <c r="I6" s="47"/>
      <c r="J6" s="47"/>
      <c r="K6" s="47"/>
      <c r="L6" s="47"/>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s="44" customFormat="1" ht="12.75" customHeight="1" x14ac:dyDescent="0.25">
      <c r="A7"/>
      <c r="B7"/>
      <c r="C7"/>
      <c r="D7"/>
      <c r="E7"/>
      <c r="F7" s="43"/>
      <c r="G7" s="47"/>
      <c r="I7" s="47"/>
      <c r="J7" s="47"/>
      <c r="K7" s="47"/>
      <c r="L7" s="4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s="44" customFormat="1" ht="38.25" customHeight="1" x14ac:dyDescent="0.25">
      <c r="A8" s="48" t="s">
        <v>68</v>
      </c>
      <c r="B8" s="47"/>
      <c r="C8" s="45"/>
      <c r="D8" s="45"/>
      <c r="E8"/>
      <c r="F8" s="43"/>
      <c r="G8" s="48" t="s">
        <v>69</v>
      </c>
      <c r="I8" s="47"/>
      <c r="J8" s="47"/>
      <c r="K8" s="47"/>
      <c r="L8" s="47"/>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s="44" customFormat="1" ht="15.75" customHeight="1" x14ac:dyDescent="0.25">
      <c r="A9" s="49"/>
      <c r="B9" s="50"/>
      <c r="C9" s="45"/>
      <c r="D9" s="45"/>
      <c r="E9"/>
      <c r="F9" s="43"/>
      <c r="G9" s="48"/>
      <c r="I9" s="47"/>
      <c r="J9" s="47"/>
      <c r="K9" s="47"/>
      <c r="L9" s="47"/>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1" spans="1:256" ht="15" x14ac:dyDescent="0.25">
      <c r="A11" s="100" t="s">
        <v>2</v>
      </c>
      <c r="B11" s="100"/>
      <c r="C11" s="100"/>
      <c r="D11" s="100"/>
      <c r="E11" s="100"/>
      <c r="F11" s="100"/>
      <c r="G11" s="100"/>
      <c r="H11" s="100"/>
      <c r="I11" s="1"/>
    </row>
    <row r="12" spans="1:256" ht="15" x14ac:dyDescent="0.25">
      <c r="A12" s="101" t="s">
        <v>3</v>
      </c>
      <c r="B12" s="102"/>
      <c r="C12" s="102"/>
      <c r="D12" s="102"/>
      <c r="E12" s="102"/>
      <c r="F12" s="102"/>
      <c r="G12" s="102"/>
      <c r="H12" s="102"/>
      <c r="I12" s="1"/>
    </row>
    <row r="13" spans="1:256" ht="15" x14ac:dyDescent="0.25">
      <c r="A13" s="3"/>
      <c r="B13" s="4"/>
      <c r="C13" s="4"/>
      <c r="D13" s="4"/>
      <c r="E13" s="4"/>
      <c r="F13" s="4"/>
      <c r="G13" s="4"/>
      <c r="H13" s="4"/>
      <c r="I13" s="1"/>
    </row>
    <row r="14" spans="1:256" ht="63" customHeight="1" x14ac:dyDescent="0.2">
      <c r="A14" s="103" t="s">
        <v>73</v>
      </c>
      <c r="B14" s="103"/>
      <c r="C14" s="103"/>
      <c r="D14" s="103"/>
      <c r="E14" s="103"/>
      <c r="F14" s="103"/>
      <c r="G14" s="103"/>
      <c r="H14" s="103"/>
      <c r="I14" s="103"/>
    </row>
    <row r="15" spans="1:256" ht="14.25" customHeight="1" x14ac:dyDescent="0.2">
      <c r="A15" s="4"/>
      <c r="D15" s="5"/>
      <c r="E15" s="6" t="s">
        <v>4</v>
      </c>
    </row>
    <row r="16" spans="1:256" ht="105" customHeight="1" x14ac:dyDescent="0.2">
      <c r="A16" s="7" t="s">
        <v>5</v>
      </c>
      <c r="B16" s="104" t="s">
        <v>6</v>
      </c>
      <c r="C16" s="105"/>
      <c r="D16" s="104" t="s">
        <v>7</v>
      </c>
      <c r="E16" s="106"/>
      <c r="F16" s="106"/>
      <c r="G16" s="105"/>
      <c r="H16" s="8" t="s">
        <v>8</v>
      </c>
      <c r="I16" s="7" t="s">
        <v>9</v>
      </c>
      <c r="L16" s="9"/>
    </row>
    <row r="17" spans="1:10" x14ac:dyDescent="0.2">
      <c r="A17" s="10" t="s">
        <v>10</v>
      </c>
      <c r="B17" s="108">
        <v>2</v>
      </c>
      <c r="C17" s="109"/>
      <c r="D17" s="108">
        <v>3</v>
      </c>
      <c r="E17" s="110"/>
      <c r="F17" s="110"/>
      <c r="G17" s="109"/>
      <c r="H17" s="11">
        <v>4</v>
      </c>
      <c r="I17" s="11">
        <v>5</v>
      </c>
    </row>
    <row r="18" spans="1:10" ht="180" customHeight="1" x14ac:dyDescent="0.2">
      <c r="A18" s="111" t="s">
        <v>10</v>
      </c>
      <c r="B18" s="86" t="s">
        <v>11</v>
      </c>
      <c r="C18" s="87"/>
      <c r="D18" s="88" t="s">
        <v>12</v>
      </c>
      <c r="E18" s="89"/>
      <c r="F18" s="89"/>
      <c r="G18" s="90"/>
      <c r="H18" s="96" t="s">
        <v>13</v>
      </c>
      <c r="I18" s="94">
        <f>(0.1846 *(0.018/0.2))  * 1 * 4.75 * 0.7 * 0.85*1000000</f>
        <v>46955.31749999999</v>
      </c>
      <c r="J18" s="12"/>
    </row>
    <row r="19" spans="1:10" ht="45" customHeight="1" x14ac:dyDescent="0.2">
      <c r="A19" s="112"/>
      <c r="B19" s="113"/>
      <c r="C19" s="114"/>
      <c r="D19" s="91"/>
      <c r="E19" s="92"/>
      <c r="F19" s="92"/>
      <c r="G19" s="93"/>
      <c r="H19" s="97"/>
      <c r="I19" s="95"/>
    </row>
    <row r="20" spans="1:10" ht="14.45" customHeight="1" x14ac:dyDescent="0.2">
      <c r="A20" s="13" t="s">
        <v>14</v>
      </c>
      <c r="B20" s="69" t="s">
        <v>15</v>
      </c>
      <c r="C20" s="70"/>
      <c r="D20" s="69"/>
      <c r="E20" s="71"/>
      <c r="F20" s="71"/>
      <c r="G20" s="70"/>
      <c r="H20" s="14"/>
      <c r="I20" s="15"/>
    </row>
    <row r="21" spans="1:10" ht="35.450000000000003" customHeight="1" x14ac:dyDescent="0.2">
      <c r="A21" s="16" t="s">
        <v>14</v>
      </c>
      <c r="B21" s="80" t="s">
        <v>16</v>
      </c>
      <c r="C21" s="81"/>
      <c r="D21" s="80" t="s">
        <v>17</v>
      </c>
      <c r="E21" s="82"/>
      <c r="F21" s="82"/>
      <c r="G21" s="81"/>
      <c r="H21" s="17"/>
      <c r="I21" s="18"/>
    </row>
    <row r="22" spans="1:10" ht="47.45" customHeight="1" x14ac:dyDescent="0.2">
      <c r="A22" s="16" t="s">
        <v>14</v>
      </c>
      <c r="B22" s="80"/>
      <c r="C22" s="81"/>
      <c r="D22" s="80" t="s">
        <v>18</v>
      </c>
      <c r="E22" s="82"/>
      <c r="F22" s="82"/>
      <c r="G22" s="81"/>
      <c r="H22" s="17"/>
      <c r="I22" s="18"/>
    </row>
    <row r="23" spans="1:10" ht="39" customHeight="1" x14ac:dyDescent="0.2">
      <c r="A23" s="16" t="s">
        <v>14</v>
      </c>
      <c r="B23" s="80"/>
      <c r="C23" s="81"/>
      <c r="D23" s="80" t="s">
        <v>19</v>
      </c>
      <c r="E23" s="82"/>
      <c r="F23" s="82"/>
      <c r="G23" s="81"/>
      <c r="H23" s="17"/>
      <c r="I23" s="18"/>
    </row>
    <row r="24" spans="1:10" ht="38.450000000000003" customHeight="1" x14ac:dyDescent="0.2">
      <c r="A24" s="19" t="s">
        <v>14</v>
      </c>
      <c r="B24" s="63" t="s">
        <v>20</v>
      </c>
      <c r="C24" s="64"/>
      <c r="D24" s="63"/>
      <c r="E24" s="65"/>
      <c r="F24" s="65"/>
      <c r="G24" s="64"/>
      <c r="H24" s="20" t="s">
        <v>21</v>
      </c>
      <c r="I24" s="21"/>
    </row>
    <row r="25" spans="1:10" ht="180" customHeight="1" x14ac:dyDescent="0.2">
      <c r="A25" s="22" t="s">
        <v>22</v>
      </c>
      <c r="B25" s="86" t="s">
        <v>23</v>
      </c>
      <c r="C25" s="87"/>
      <c r="D25" s="88" t="s">
        <v>24</v>
      </c>
      <c r="E25" s="89"/>
      <c r="F25" s="89"/>
      <c r="G25" s="90"/>
      <c r="H25" s="23" t="s">
        <v>25</v>
      </c>
      <c r="I25" s="24">
        <f>(7763+42*230)*4*0.6*4.75*1.05*1.2*0.825</f>
        <v>206467.77689999997</v>
      </c>
      <c r="J25" s="25"/>
    </row>
    <row r="26" spans="1:10" ht="13.9" customHeight="1" x14ac:dyDescent="0.2">
      <c r="A26" s="13" t="s">
        <v>14</v>
      </c>
      <c r="B26" s="69" t="s">
        <v>15</v>
      </c>
      <c r="C26" s="70"/>
      <c r="D26" s="69"/>
      <c r="E26" s="71"/>
      <c r="F26" s="71"/>
      <c r="G26" s="70"/>
      <c r="H26" s="14"/>
      <c r="I26" s="15"/>
    </row>
    <row r="27" spans="1:10" ht="30" customHeight="1" x14ac:dyDescent="0.2">
      <c r="A27" s="16" t="s">
        <v>14</v>
      </c>
      <c r="B27" s="80" t="s">
        <v>26</v>
      </c>
      <c r="C27" s="81"/>
      <c r="D27" s="80" t="s">
        <v>27</v>
      </c>
      <c r="E27" s="82"/>
      <c r="F27" s="82"/>
      <c r="G27" s="81"/>
      <c r="H27" s="17"/>
      <c r="I27" s="18"/>
    </row>
    <row r="28" spans="1:10" ht="52.9" customHeight="1" x14ac:dyDescent="0.2">
      <c r="A28" s="16" t="s">
        <v>14</v>
      </c>
      <c r="B28" s="80"/>
      <c r="C28" s="81"/>
      <c r="D28" s="80" t="s">
        <v>18</v>
      </c>
      <c r="E28" s="82"/>
      <c r="F28" s="82"/>
      <c r="G28" s="81"/>
      <c r="H28" s="17"/>
      <c r="I28" s="18"/>
    </row>
    <row r="29" spans="1:10" ht="33" customHeight="1" x14ac:dyDescent="0.2">
      <c r="A29" s="16" t="s">
        <v>14</v>
      </c>
      <c r="B29" s="80"/>
      <c r="C29" s="81"/>
      <c r="D29" s="80" t="s">
        <v>28</v>
      </c>
      <c r="E29" s="82"/>
      <c r="F29" s="82"/>
      <c r="G29" s="81"/>
      <c r="H29" s="17"/>
      <c r="I29" s="18"/>
    </row>
    <row r="30" spans="1:10" ht="38.450000000000003" customHeight="1" x14ac:dyDescent="0.2">
      <c r="A30" s="16" t="s">
        <v>14</v>
      </c>
      <c r="B30" s="80"/>
      <c r="C30" s="81"/>
      <c r="D30" s="80" t="s">
        <v>29</v>
      </c>
      <c r="E30" s="82"/>
      <c r="F30" s="82"/>
      <c r="G30" s="81"/>
      <c r="H30" s="17"/>
      <c r="I30" s="18"/>
    </row>
    <row r="31" spans="1:10" ht="66" customHeight="1" x14ac:dyDescent="0.2">
      <c r="A31" s="26" t="s">
        <v>14</v>
      </c>
      <c r="B31" s="83" t="s">
        <v>20</v>
      </c>
      <c r="C31" s="84"/>
      <c r="D31" s="83"/>
      <c r="E31" s="85"/>
      <c r="F31" s="85"/>
      <c r="G31" s="84"/>
      <c r="H31" s="27" t="s">
        <v>30</v>
      </c>
      <c r="I31" s="28"/>
    </row>
    <row r="32" spans="1:10" ht="129" customHeight="1" x14ac:dyDescent="0.2">
      <c r="A32" s="22" t="s">
        <v>31</v>
      </c>
      <c r="B32" s="75" t="s">
        <v>32</v>
      </c>
      <c r="C32" s="76"/>
      <c r="D32" s="77" t="s">
        <v>33</v>
      </c>
      <c r="E32" s="78"/>
      <c r="F32" s="78"/>
      <c r="G32" s="79"/>
      <c r="H32" s="29" t="s">
        <v>34</v>
      </c>
      <c r="I32" s="24">
        <f>(0+ 800 * 1) * 2 * 0.5 * 4.75</f>
        <v>3800</v>
      </c>
    </row>
    <row r="33" spans="1:10" ht="14.45" customHeight="1" x14ac:dyDescent="0.2">
      <c r="A33" s="13" t="s">
        <v>14</v>
      </c>
      <c r="B33" s="69" t="s">
        <v>15</v>
      </c>
      <c r="C33" s="70"/>
      <c r="D33" s="69"/>
      <c r="E33" s="71"/>
      <c r="F33" s="71"/>
      <c r="G33" s="70"/>
      <c r="H33" s="14"/>
      <c r="I33" s="15"/>
    </row>
    <row r="34" spans="1:10" ht="32.450000000000003" customHeight="1" x14ac:dyDescent="0.2">
      <c r="A34" s="16" t="s">
        <v>14</v>
      </c>
      <c r="B34" s="72" t="s">
        <v>16</v>
      </c>
      <c r="C34" s="73"/>
      <c r="D34" s="72" t="s">
        <v>35</v>
      </c>
      <c r="E34" s="74"/>
      <c r="F34" s="74"/>
      <c r="G34" s="73"/>
      <c r="H34" s="17"/>
      <c r="I34" s="18"/>
    </row>
    <row r="35" spans="1:10" ht="46.9" customHeight="1" x14ac:dyDescent="0.2">
      <c r="A35" s="16" t="s">
        <v>14</v>
      </c>
      <c r="B35" s="72"/>
      <c r="C35" s="73"/>
      <c r="D35" s="72" t="s">
        <v>18</v>
      </c>
      <c r="E35" s="74"/>
      <c r="F35" s="74"/>
      <c r="G35" s="73"/>
      <c r="H35" s="17"/>
      <c r="I35" s="18"/>
    </row>
    <row r="36" spans="1:10" ht="39.75" customHeight="1" x14ac:dyDescent="0.2">
      <c r="A36" s="26" t="s">
        <v>14</v>
      </c>
      <c r="B36" s="63" t="s">
        <v>20</v>
      </c>
      <c r="C36" s="64"/>
      <c r="D36" s="63"/>
      <c r="E36" s="65"/>
      <c r="F36" s="65"/>
      <c r="G36" s="64"/>
      <c r="H36" s="30" t="s">
        <v>36</v>
      </c>
      <c r="I36" s="28"/>
    </row>
    <row r="37" spans="1:10" ht="129" customHeight="1" x14ac:dyDescent="0.2">
      <c r="A37" s="22" t="s">
        <v>37</v>
      </c>
      <c r="B37" s="75" t="s">
        <v>38</v>
      </c>
      <c r="C37" s="76"/>
      <c r="D37" s="77" t="s">
        <v>39</v>
      </c>
      <c r="E37" s="78"/>
      <c r="F37" s="78"/>
      <c r="G37" s="79"/>
      <c r="H37" s="29" t="s">
        <v>40</v>
      </c>
      <c r="I37" s="24">
        <f>(0+ 1220 * 1) * 2 * 0.68 * 4.75</f>
        <v>7881.2</v>
      </c>
    </row>
    <row r="38" spans="1:10" ht="20.45" customHeight="1" x14ac:dyDescent="0.2">
      <c r="A38" s="13" t="s">
        <v>14</v>
      </c>
      <c r="B38" s="69" t="s">
        <v>15</v>
      </c>
      <c r="C38" s="70"/>
      <c r="D38" s="69"/>
      <c r="E38" s="71"/>
      <c r="F38" s="71"/>
      <c r="G38" s="70"/>
      <c r="H38" s="14"/>
      <c r="I38" s="15"/>
    </row>
    <row r="39" spans="1:10" ht="32.450000000000003" customHeight="1" x14ac:dyDescent="0.2">
      <c r="A39" s="16" t="s">
        <v>14</v>
      </c>
      <c r="B39" s="72" t="s">
        <v>16</v>
      </c>
      <c r="C39" s="73"/>
      <c r="D39" s="72" t="s">
        <v>41</v>
      </c>
      <c r="E39" s="74"/>
      <c r="F39" s="74"/>
      <c r="G39" s="73"/>
      <c r="H39" s="17"/>
      <c r="I39" s="18"/>
    </row>
    <row r="40" spans="1:10" ht="46.9" customHeight="1" x14ac:dyDescent="0.2">
      <c r="A40" s="16" t="s">
        <v>14</v>
      </c>
      <c r="B40" s="72"/>
      <c r="C40" s="73"/>
      <c r="D40" s="72" t="s">
        <v>18</v>
      </c>
      <c r="E40" s="74"/>
      <c r="F40" s="74"/>
      <c r="G40" s="73"/>
      <c r="H40" s="17"/>
      <c r="I40" s="18"/>
    </row>
    <row r="41" spans="1:10" ht="39.75" customHeight="1" x14ac:dyDescent="0.2">
      <c r="A41" s="26" t="s">
        <v>14</v>
      </c>
      <c r="B41" s="63" t="s">
        <v>20</v>
      </c>
      <c r="C41" s="64"/>
      <c r="D41" s="63"/>
      <c r="E41" s="65"/>
      <c r="F41" s="65"/>
      <c r="G41" s="64"/>
      <c r="H41" s="30" t="s">
        <v>36</v>
      </c>
      <c r="I41" s="28"/>
    </row>
    <row r="42" spans="1:10" ht="18" customHeight="1" x14ac:dyDescent="0.2">
      <c r="A42" s="31" t="s">
        <v>42</v>
      </c>
      <c r="B42" s="66" t="s">
        <v>43</v>
      </c>
      <c r="C42" s="67"/>
      <c r="D42" s="66"/>
      <c r="E42" s="68"/>
      <c r="F42" s="68"/>
      <c r="G42" s="67"/>
      <c r="H42" s="32"/>
      <c r="I42" s="33">
        <f>ROUND(SUM(I18:I41),2)</f>
        <v>265104.28999999998</v>
      </c>
      <c r="J42" s="34"/>
    </row>
    <row r="43" spans="1:10" ht="35.25" customHeight="1" x14ac:dyDescent="0.2">
      <c r="A43" s="35" t="s">
        <v>44</v>
      </c>
      <c r="B43" s="54" t="s">
        <v>45</v>
      </c>
      <c r="C43" s="55"/>
      <c r="D43" s="54"/>
      <c r="E43" s="56"/>
      <c r="F43" s="56"/>
      <c r="G43" s="55"/>
      <c r="H43" s="36" t="s">
        <v>46</v>
      </c>
      <c r="I43" s="37">
        <f>I42*0.1</f>
        <v>26510.429</v>
      </c>
    </row>
    <row r="44" spans="1:10" ht="52.5" customHeight="1" x14ac:dyDescent="0.2">
      <c r="A44" s="35" t="s">
        <v>47</v>
      </c>
      <c r="B44" s="54" t="s">
        <v>48</v>
      </c>
      <c r="C44" s="55"/>
      <c r="D44" s="60"/>
      <c r="E44" s="61"/>
      <c r="F44" s="61"/>
      <c r="G44" s="62"/>
      <c r="H44" s="36"/>
      <c r="I44" s="38">
        <v>10900</v>
      </c>
    </row>
    <row r="45" spans="1:10" ht="48.6" customHeight="1" x14ac:dyDescent="0.2">
      <c r="A45" s="35" t="s">
        <v>49</v>
      </c>
      <c r="B45" s="54" t="s">
        <v>50</v>
      </c>
      <c r="C45" s="55"/>
      <c r="D45" s="60"/>
      <c r="E45" s="61"/>
      <c r="F45" s="61"/>
      <c r="G45" s="62"/>
      <c r="H45" s="36"/>
      <c r="I45" s="37">
        <v>61030</v>
      </c>
    </row>
    <row r="46" spans="1:10" ht="24.75" customHeight="1" x14ac:dyDescent="0.2">
      <c r="A46" s="35" t="s">
        <v>51</v>
      </c>
      <c r="B46" s="54" t="s">
        <v>52</v>
      </c>
      <c r="C46" s="55"/>
      <c r="D46" s="54"/>
      <c r="E46" s="56"/>
      <c r="F46" s="56"/>
      <c r="G46" s="55"/>
      <c r="H46" s="39" t="s">
        <v>53</v>
      </c>
      <c r="I46" s="37">
        <f>ROUND(SUM(I42:I45),2)</f>
        <v>363544.72</v>
      </c>
      <c r="J46" s="34"/>
    </row>
    <row r="47" spans="1:10" x14ac:dyDescent="0.2">
      <c r="A47" s="35" t="s">
        <v>54</v>
      </c>
      <c r="B47" s="54" t="s">
        <v>55</v>
      </c>
      <c r="C47" s="55"/>
      <c r="D47" s="54"/>
      <c r="E47" s="56"/>
      <c r="F47" s="56"/>
      <c r="G47" s="55"/>
      <c r="H47" s="39" t="s">
        <v>56</v>
      </c>
      <c r="I47" s="37">
        <f>I46*0.2</f>
        <v>72708.944000000003</v>
      </c>
    </row>
    <row r="48" spans="1:10" ht="14.45" customHeight="1" x14ac:dyDescent="0.2">
      <c r="A48" s="35" t="s">
        <v>57</v>
      </c>
      <c r="B48" s="57" t="s">
        <v>58</v>
      </c>
      <c r="C48" s="58"/>
      <c r="D48" s="57"/>
      <c r="E48" s="59"/>
      <c r="F48" s="59"/>
      <c r="G48" s="58"/>
      <c r="H48" s="40" t="s">
        <v>59</v>
      </c>
      <c r="I48" s="41">
        <f>ROUND(I46+I47,2)</f>
        <v>436253.66</v>
      </c>
    </row>
    <row r="49" spans="1:256" x14ac:dyDescent="0.2">
      <c r="A49" s="42"/>
      <c r="B49" s="42"/>
      <c r="C49" s="42"/>
      <c r="D49" s="42"/>
      <c r="E49" s="42"/>
      <c r="F49" s="42"/>
      <c r="G49" s="42"/>
      <c r="H49" s="42"/>
      <c r="I49" s="42"/>
    </row>
    <row r="50" spans="1:256" x14ac:dyDescent="0.2">
      <c r="A50" s="42"/>
      <c r="B50" s="42"/>
      <c r="C50" s="42"/>
      <c r="D50" s="42"/>
      <c r="E50" s="42"/>
      <c r="F50" s="42"/>
      <c r="G50" s="42"/>
      <c r="H50" s="42"/>
      <c r="I50" s="42"/>
    </row>
    <row r="51" spans="1:256" x14ac:dyDescent="0.2">
      <c r="A51" s="42"/>
      <c r="B51" s="42"/>
      <c r="C51" s="42"/>
      <c r="D51" s="42"/>
      <c r="E51" s="42"/>
      <c r="F51" s="42"/>
      <c r="G51" s="42"/>
      <c r="H51" s="42"/>
      <c r="I51" s="42"/>
    </row>
    <row r="52" spans="1:256" s="43" customFormat="1" ht="15.75" x14ac:dyDescent="0.25">
      <c r="A52" s="47" t="s">
        <v>60</v>
      </c>
      <c r="B52" s="47"/>
      <c r="C52" s="47"/>
      <c r="D52" s="47"/>
      <c r="E52" s="47"/>
      <c r="F52" s="47"/>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c r="AU52" s="47"/>
      <c r="AV52" s="47"/>
      <c r="AW52" s="47"/>
      <c r="AX52" s="47"/>
      <c r="AY52" s="47"/>
      <c r="AZ52" s="47"/>
      <c r="BA52" s="47"/>
      <c r="BB52" s="47"/>
      <c r="BC52" s="47"/>
      <c r="BD52" s="47"/>
      <c r="BE52" s="47"/>
      <c r="BF52" s="47"/>
      <c r="BG52" s="47"/>
      <c r="BH52" s="47"/>
      <c r="BI52" s="47"/>
      <c r="BJ52" s="47"/>
      <c r="BK52" s="47"/>
      <c r="BL52" s="47"/>
      <c r="BM52" s="47"/>
      <c r="BN52" s="47"/>
      <c r="BO52" s="47"/>
      <c r="BP52" s="47"/>
      <c r="BQ52" s="47"/>
      <c r="BR52" s="47"/>
      <c r="BS52" s="47"/>
      <c r="BT52" s="47"/>
      <c r="BU52" s="47"/>
      <c r="BV52" s="47"/>
      <c r="BW52" s="47"/>
      <c r="BX52" s="47"/>
      <c r="BY52" s="47"/>
      <c r="BZ52" s="47"/>
      <c r="CA52" s="47"/>
      <c r="CB52" s="47"/>
      <c r="CC52" s="47"/>
      <c r="CD52" s="47"/>
      <c r="CE52" s="47"/>
      <c r="CF52" s="47"/>
      <c r="CG52" s="47"/>
      <c r="CH52" s="47"/>
      <c r="CI52" s="47"/>
      <c r="CJ52" s="47"/>
      <c r="CK52" s="47"/>
      <c r="CL52" s="47"/>
      <c r="CM52" s="47"/>
      <c r="CN52" s="47"/>
      <c r="CO52" s="47"/>
      <c r="CP52" s="47"/>
      <c r="CQ52" s="47"/>
      <c r="CR52" s="47"/>
      <c r="CS52" s="47"/>
      <c r="CT52" s="47"/>
      <c r="CU52" s="47"/>
      <c r="CV52" s="47"/>
      <c r="CW52" s="47"/>
      <c r="CX52" s="47"/>
      <c r="CY52" s="47"/>
      <c r="CZ52" s="47"/>
      <c r="DA52" s="47"/>
      <c r="DB52" s="47"/>
      <c r="DC52" s="47"/>
      <c r="DD52" s="47"/>
      <c r="DE52" s="47"/>
      <c r="DF52" s="47"/>
      <c r="DG52" s="47"/>
      <c r="DH52" s="47"/>
      <c r="DI52" s="47"/>
      <c r="DJ52" s="47"/>
      <c r="DK52" s="47"/>
      <c r="DL52" s="47"/>
      <c r="DM52" s="47"/>
      <c r="DN52" s="47"/>
      <c r="DO52" s="47"/>
      <c r="DP52" s="47"/>
      <c r="DQ52" s="47"/>
      <c r="DR52" s="47"/>
      <c r="DS52" s="47"/>
      <c r="DT52" s="47"/>
      <c r="DU52" s="47"/>
      <c r="DV52" s="47"/>
      <c r="DW52" s="47"/>
      <c r="DX52" s="47"/>
      <c r="DY52" s="47"/>
      <c r="DZ52" s="47"/>
      <c r="EA52" s="47"/>
      <c r="EB52" s="47"/>
      <c r="EC52" s="47"/>
      <c r="ED52" s="47"/>
      <c r="EE52" s="47"/>
      <c r="EF52" s="47"/>
      <c r="EG52" s="47"/>
      <c r="EH52" s="47"/>
      <c r="EI52" s="47"/>
      <c r="EJ52" s="47"/>
      <c r="EK52" s="47"/>
      <c r="EL52" s="47"/>
      <c r="EM52" s="47"/>
      <c r="EN52" s="47"/>
      <c r="EO52" s="47"/>
      <c r="EP52" s="47"/>
      <c r="EQ52" s="47"/>
      <c r="ER52" s="47"/>
      <c r="ES52" s="47"/>
      <c r="ET52" s="47"/>
      <c r="EU52" s="47"/>
      <c r="EV52" s="47"/>
      <c r="EW52" s="47"/>
      <c r="EX52" s="47"/>
      <c r="EY52" s="47"/>
      <c r="EZ52" s="47"/>
      <c r="FA52" s="47"/>
      <c r="FB52" s="47"/>
      <c r="FC52" s="47"/>
      <c r="FD52" s="47"/>
      <c r="FE52" s="47"/>
      <c r="FF52" s="47"/>
      <c r="FG52" s="47"/>
      <c r="FH52" s="47"/>
      <c r="FI52" s="47"/>
      <c r="FJ52" s="47"/>
      <c r="FK52" s="47"/>
      <c r="FL52" s="47"/>
      <c r="FM52" s="47"/>
      <c r="FN52" s="47"/>
      <c r="FO52" s="47"/>
      <c r="FP52" s="47"/>
      <c r="FQ52" s="47"/>
      <c r="FR52" s="47"/>
      <c r="FS52" s="47"/>
      <c r="FT52" s="47"/>
      <c r="FU52" s="47"/>
      <c r="FV52" s="47"/>
      <c r="FW52" s="47"/>
      <c r="FX52" s="47"/>
      <c r="FY52" s="47"/>
      <c r="FZ52" s="47"/>
      <c r="GA52" s="47"/>
      <c r="GB52" s="47"/>
      <c r="GC52" s="47"/>
      <c r="GD52" s="47"/>
      <c r="GE52" s="47"/>
      <c r="GF52" s="47"/>
      <c r="GG52" s="47"/>
      <c r="GH52" s="47"/>
      <c r="GI52" s="47"/>
      <c r="GJ52" s="47"/>
      <c r="GK52" s="47"/>
      <c r="GL52" s="47"/>
      <c r="GM52" s="47"/>
      <c r="GN52" s="47"/>
      <c r="GO52" s="47"/>
      <c r="GP52" s="47"/>
      <c r="GQ52" s="47"/>
      <c r="GR52" s="47"/>
      <c r="GS52" s="47"/>
      <c r="GT52" s="47"/>
      <c r="GU52" s="47"/>
      <c r="GV52" s="47"/>
      <c r="GW52" s="47"/>
      <c r="GX52" s="47"/>
      <c r="GY52" s="47"/>
      <c r="GZ52" s="47"/>
      <c r="HA52" s="47"/>
      <c r="HB52" s="47"/>
      <c r="HC52" s="47"/>
      <c r="HD52" s="47"/>
      <c r="HE52" s="47"/>
      <c r="HF52" s="47"/>
      <c r="HG52" s="47"/>
      <c r="HH52" s="47"/>
      <c r="HI52" s="47"/>
      <c r="HJ52" s="47"/>
      <c r="HK52" s="47"/>
      <c r="HL52" s="47"/>
      <c r="HM52" s="47"/>
      <c r="HN52" s="47"/>
      <c r="HO52" s="47"/>
      <c r="HP52" s="47"/>
      <c r="HQ52" s="47"/>
      <c r="HR52" s="47"/>
      <c r="HS52" s="47"/>
      <c r="HT52" s="47"/>
      <c r="HU52" s="47"/>
      <c r="HV52" s="47"/>
      <c r="HW52" s="47"/>
      <c r="HX52" s="47"/>
      <c r="HY52" s="47"/>
      <c r="HZ52" s="47"/>
      <c r="IA52" s="47"/>
      <c r="IB52" s="47"/>
      <c r="IC52" s="47"/>
      <c r="ID52" s="47"/>
      <c r="IE52" s="47"/>
      <c r="IF52" s="47"/>
      <c r="IG52" s="47"/>
      <c r="IH52" s="47"/>
      <c r="II52" s="47"/>
      <c r="IJ52" s="47"/>
      <c r="IK52" s="47"/>
      <c r="IL52" s="47"/>
      <c r="IM52" s="47"/>
      <c r="IN52" s="47"/>
      <c r="IO52" s="47"/>
      <c r="IP52" s="47"/>
      <c r="IQ52" s="47"/>
      <c r="IR52" s="47"/>
      <c r="IS52" s="47"/>
      <c r="IT52" s="47"/>
      <c r="IU52" s="47"/>
      <c r="IV52" s="47"/>
    </row>
    <row r="53" spans="1:256" s="51" customFormat="1" ht="15.75" x14ac:dyDescent="0.25">
      <c r="A53" s="47" t="s">
        <v>70</v>
      </c>
      <c r="B53" s="47"/>
      <c r="C53" s="47"/>
      <c r="D53" s="47"/>
      <c r="E53" s="47"/>
      <c r="F53" s="47"/>
      <c r="G53" s="47"/>
      <c r="H53" s="47"/>
      <c r="I53" s="47"/>
      <c r="J53" s="47"/>
      <c r="K53" s="47"/>
      <c r="L53" s="47"/>
      <c r="M53" s="47"/>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7"/>
      <c r="AN53" s="47"/>
      <c r="AO53" s="47"/>
      <c r="AP53" s="47"/>
      <c r="AQ53" s="47"/>
      <c r="AR53" s="47"/>
      <c r="AS53" s="47"/>
      <c r="AT53" s="47"/>
      <c r="AU53" s="47"/>
      <c r="AV53" s="47"/>
      <c r="AW53" s="47"/>
      <c r="AX53" s="47"/>
      <c r="AY53" s="47"/>
      <c r="AZ53" s="47"/>
      <c r="BA53" s="47"/>
      <c r="BB53" s="47"/>
      <c r="BC53" s="47"/>
      <c r="BD53" s="47"/>
      <c r="BE53" s="47"/>
      <c r="BF53" s="47"/>
      <c r="BG53" s="47"/>
      <c r="BH53" s="47"/>
      <c r="BI53" s="47"/>
      <c r="BJ53" s="47"/>
      <c r="BK53" s="47"/>
      <c r="BL53" s="47"/>
      <c r="BM53" s="47"/>
      <c r="BN53" s="47"/>
      <c r="BO53" s="47"/>
      <c r="BP53" s="47"/>
      <c r="BQ53" s="47"/>
      <c r="BR53" s="47"/>
      <c r="BS53" s="47"/>
      <c r="BT53" s="47"/>
      <c r="BU53" s="47"/>
      <c r="BV53" s="47"/>
      <c r="BW53" s="47"/>
      <c r="BX53" s="47"/>
      <c r="BY53" s="47"/>
      <c r="BZ53" s="47"/>
      <c r="CA53" s="47"/>
      <c r="CB53" s="47"/>
      <c r="CC53" s="47"/>
      <c r="CD53" s="47"/>
      <c r="CE53" s="47"/>
      <c r="CF53" s="47"/>
      <c r="CG53" s="47"/>
      <c r="CH53" s="47"/>
      <c r="CI53" s="47"/>
      <c r="CJ53" s="47"/>
      <c r="CK53" s="47"/>
      <c r="CL53" s="47"/>
      <c r="CM53" s="47"/>
      <c r="CN53" s="47"/>
      <c r="CO53" s="47"/>
      <c r="CP53" s="47"/>
      <c r="CQ53" s="47"/>
      <c r="CR53" s="47"/>
      <c r="CS53" s="47"/>
      <c r="CT53" s="47"/>
      <c r="CU53" s="47"/>
      <c r="CV53" s="47"/>
      <c r="CW53" s="47"/>
      <c r="CX53" s="47"/>
      <c r="CY53" s="47"/>
      <c r="CZ53" s="47"/>
      <c r="DA53" s="47"/>
      <c r="DB53" s="47"/>
      <c r="DC53" s="47"/>
      <c r="DD53" s="47"/>
      <c r="DE53" s="47"/>
      <c r="DF53" s="47"/>
      <c r="DG53" s="47"/>
      <c r="DH53" s="47"/>
      <c r="DI53" s="47"/>
      <c r="DJ53" s="47"/>
      <c r="DK53" s="47"/>
      <c r="DL53" s="47"/>
      <c r="DM53" s="47"/>
      <c r="DN53" s="47"/>
      <c r="DO53" s="47"/>
      <c r="DP53" s="47"/>
      <c r="DQ53" s="47"/>
      <c r="DR53" s="47"/>
      <c r="DS53" s="47"/>
      <c r="DT53" s="47"/>
      <c r="DU53" s="47"/>
      <c r="DV53" s="47"/>
      <c r="DW53" s="47"/>
      <c r="DX53" s="47"/>
      <c r="DY53" s="47"/>
      <c r="DZ53" s="47"/>
      <c r="EA53" s="47"/>
      <c r="EB53" s="47"/>
      <c r="EC53" s="47"/>
      <c r="ED53" s="47"/>
      <c r="EE53" s="47"/>
      <c r="EF53" s="47"/>
      <c r="EG53" s="47"/>
      <c r="EH53" s="47"/>
      <c r="EI53" s="47"/>
      <c r="EJ53" s="47"/>
      <c r="EK53" s="47"/>
      <c r="EL53" s="47"/>
      <c r="EM53" s="47"/>
      <c r="EN53" s="47"/>
      <c r="EO53" s="47"/>
      <c r="EP53" s="47"/>
      <c r="EQ53" s="47"/>
      <c r="ER53" s="47"/>
      <c r="ES53" s="47"/>
      <c r="ET53" s="47"/>
      <c r="EU53" s="47"/>
      <c r="EV53" s="47"/>
      <c r="EW53" s="47"/>
      <c r="EX53" s="47"/>
      <c r="EY53" s="47"/>
      <c r="EZ53" s="47"/>
      <c r="FA53" s="47"/>
      <c r="FB53" s="47"/>
      <c r="FC53" s="47"/>
      <c r="FD53" s="47"/>
      <c r="FE53" s="47"/>
      <c r="FF53" s="47"/>
      <c r="FG53" s="47"/>
      <c r="FH53" s="47"/>
      <c r="FI53" s="47"/>
      <c r="FJ53" s="47"/>
      <c r="FK53" s="47"/>
      <c r="FL53" s="47"/>
      <c r="FM53" s="47"/>
      <c r="FN53" s="47"/>
      <c r="FO53" s="47"/>
      <c r="FP53" s="47"/>
      <c r="FQ53" s="47"/>
      <c r="FR53" s="47"/>
      <c r="FS53" s="47"/>
      <c r="FT53" s="47"/>
      <c r="FU53" s="47"/>
      <c r="FV53" s="47"/>
      <c r="FW53" s="47"/>
      <c r="FX53" s="47"/>
      <c r="FY53" s="47"/>
      <c r="FZ53" s="47"/>
      <c r="GA53" s="47"/>
      <c r="GB53" s="47"/>
      <c r="GC53" s="47"/>
      <c r="GD53" s="47"/>
      <c r="GE53" s="47"/>
      <c r="GF53" s="47"/>
      <c r="GG53" s="47"/>
      <c r="GH53" s="47"/>
      <c r="GI53" s="47"/>
      <c r="GJ53" s="47"/>
      <c r="GK53" s="47"/>
      <c r="GL53" s="47"/>
      <c r="GM53" s="47"/>
      <c r="GN53" s="47"/>
      <c r="GO53" s="47"/>
      <c r="GP53" s="47"/>
      <c r="GQ53" s="47"/>
      <c r="GR53" s="47"/>
      <c r="GS53" s="47"/>
      <c r="GT53" s="47"/>
      <c r="GU53" s="47"/>
      <c r="GV53" s="47"/>
      <c r="GW53" s="47"/>
      <c r="GX53" s="47"/>
      <c r="GY53" s="47"/>
      <c r="GZ53" s="47"/>
      <c r="HA53" s="47"/>
      <c r="HB53" s="47"/>
      <c r="HC53" s="47"/>
      <c r="HD53" s="47"/>
      <c r="HE53" s="47"/>
      <c r="HF53" s="47"/>
      <c r="HG53" s="47"/>
      <c r="HH53" s="47"/>
      <c r="HI53" s="47"/>
      <c r="HJ53" s="47"/>
      <c r="HK53" s="47"/>
      <c r="HL53" s="47"/>
      <c r="HM53" s="47"/>
      <c r="HN53" s="47"/>
      <c r="HO53" s="47"/>
      <c r="HP53" s="47"/>
      <c r="HQ53" s="47"/>
      <c r="HR53" s="47"/>
      <c r="HS53" s="47"/>
      <c r="HT53" s="47"/>
      <c r="HU53" s="47"/>
      <c r="HV53" s="47"/>
      <c r="HW53" s="47"/>
      <c r="HX53" s="47"/>
      <c r="HY53" s="47"/>
      <c r="HZ53" s="47"/>
      <c r="IA53" s="47"/>
      <c r="IB53" s="47"/>
      <c r="IC53" s="47"/>
      <c r="ID53" s="47"/>
      <c r="IE53" s="47"/>
      <c r="IF53" s="47"/>
      <c r="IG53" s="47"/>
      <c r="IH53" s="47"/>
      <c r="II53" s="47"/>
      <c r="IJ53" s="47"/>
      <c r="IK53" s="47"/>
      <c r="IL53" s="47"/>
      <c r="IM53" s="47"/>
      <c r="IN53" s="47"/>
      <c r="IO53" s="47"/>
      <c r="IP53" s="47"/>
      <c r="IQ53" s="47"/>
      <c r="IR53" s="47"/>
      <c r="IS53" s="47"/>
      <c r="IT53" s="47"/>
      <c r="IU53" s="47"/>
      <c r="IV53" s="47"/>
    </row>
    <row r="54" spans="1:256" s="52" customFormat="1" ht="15.75" x14ac:dyDescent="0.25">
      <c r="A54" s="47" t="s">
        <v>71</v>
      </c>
      <c r="B54" s="47"/>
      <c r="C54" s="47"/>
      <c r="D54" s="47"/>
      <c r="E54" s="47"/>
      <c r="F54" s="47"/>
      <c r="G54" s="47"/>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c r="AM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c r="DJ54" s="47"/>
      <c r="DK54" s="47"/>
      <c r="DL54" s="47"/>
      <c r="DM54" s="47"/>
      <c r="DN54" s="47"/>
      <c r="DO54" s="47"/>
      <c r="DP54" s="47"/>
      <c r="DQ54" s="47"/>
      <c r="DR54" s="47"/>
      <c r="DS54" s="47"/>
      <c r="DT54" s="47"/>
      <c r="DU54" s="47"/>
      <c r="DV54" s="47"/>
      <c r="DW54" s="47"/>
      <c r="DX54" s="47"/>
      <c r="DY54" s="47"/>
      <c r="DZ54" s="47"/>
      <c r="EA54" s="47"/>
      <c r="EB54" s="47"/>
      <c r="EC54" s="47"/>
      <c r="ED54" s="47"/>
      <c r="EE54" s="47"/>
      <c r="EF54" s="47"/>
      <c r="EG54" s="47"/>
      <c r="EH54" s="47"/>
      <c r="EI54" s="47"/>
      <c r="EJ54" s="47"/>
      <c r="EK54" s="47"/>
      <c r="EL54" s="47"/>
      <c r="EM54" s="47"/>
      <c r="EN54" s="47"/>
      <c r="EO54" s="47"/>
      <c r="EP54" s="47"/>
      <c r="EQ54" s="47"/>
      <c r="ER54" s="47"/>
      <c r="ES54" s="47"/>
      <c r="ET54" s="47"/>
      <c r="EU54" s="47"/>
      <c r="EV54" s="47"/>
      <c r="EW54" s="47"/>
      <c r="EX54" s="47"/>
      <c r="EY54" s="47"/>
      <c r="EZ54" s="47"/>
      <c r="FA54" s="47"/>
      <c r="FB54" s="47"/>
      <c r="FC54" s="47"/>
      <c r="FD54" s="47"/>
      <c r="FE54" s="47"/>
      <c r="FF54" s="47"/>
      <c r="FG54" s="47"/>
      <c r="FH54" s="47"/>
      <c r="FI54" s="47"/>
      <c r="FJ54" s="47"/>
      <c r="FK54" s="47"/>
      <c r="FL54" s="47"/>
      <c r="FM54" s="47"/>
      <c r="FN54" s="47"/>
      <c r="FO54" s="47"/>
      <c r="FP54" s="47"/>
      <c r="FQ54" s="47"/>
      <c r="FR54" s="47"/>
      <c r="FS54" s="47"/>
      <c r="FT54" s="47"/>
      <c r="FU54" s="47"/>
      <c r="FV54" s="47"/>
      <c r="FW54" s="47"/>
      <c r="FX54" s="47"/>
      <c r="FY54" s="47"/>
      <c r="FZ54" s="47"/>
      <c r="GA54" s="47"/>
      <c r="GB54" s="47"/>
      <c r="GC54" s="47"/>
      <c r="GD54" s="47"/>
      <c r="GE54" s="47"/>
      <c r="GF54" s="47"/>
      <c r="GG54" s="47"/>
      <c r="GH54" s="47"/>
      <c r="GI54" s="47"/>
      <c r="GJ54" s="47"/>
      <c r="GK54" s="47"/>
      <c r="GL54" s="47"/>
      <c r="GM54" s="47"/>
      <c r="GN54" s="47"/>
      <c r="GO54" s="47"/>
      <c r="GP54" s="47"/>
      <c r="GQ54" s="47"/>
      <c r="GR54" s="47"/>
      <c r="GS54" s="47"/>
      <c r="GT54" s="47"/>
      <c r="GU54" s="47"/>
      <c r="GV54" s="47"/>
      <c r="GW54" s="47"/>
      <c r="GX54" s="47"/>
      <c r="GY54" s="47"/>
      <c r="GZ54" s="47"/>
      <c r="HA54" s="47"/>
      <c r="HB54" s="47"/>
      <c r="HC54" s="47"/>
      <c r="HD54" s="47"/>
      <c r="HE54" s="47"/>
      <c r="HF54" s="47"/>
      <c r="HG54" s="47"/>
      <c r="HH54" s="47"/>
      <c r="HI54" s="47"/>
      <c r="HJ54" s="47"/>
      <c r="HK54" s="47"/>
      <c r="HL54" s="47"/>
      <c r="HM54" s="47"/>
      <c r="HN54" s="47"/>
      <c r="HO54" s="47"/>
      <c r="HP54" s="47"/>
      <c r="HQ54" s="47"/>
      <c r="HR54" s="47"/>
      <c r="HS54" s="47"/>
      <c r="HT54" s="47"/>
      <c r="HU54" s="47"/>
      <c r="HV54" s="47"/>
      <c r="HW54" s="47"/>
      <c r="HX54" s="47"/>
      <c r="HY54" s="47"/>
      <c r="HZ54" s="47"/>
      <c r="IA54" s="47"/>
      <c r="IB54" s="47"/>
      <c r="IC54" s="47"/>
      <c r="ID54" s="47"/>
      <c r="IE54" s="47"/>
      <c r="IF54" s="47"/>
      <c r="IG54" s="47"/>
      <c r="IH54" s="47"/>
      <c r="II54" s="47"/>
      <c r="IJ54" s="47"/>
      <c r="IK54" s="47"/>
      <c r="IL54" s="47"/>
      <c r="IM54" s="47"/>
      <c r="IN54" s="47"/>
      <c r="IO54" s="47"/>
      <c r="IP54" s="47"/>
      <c r="IQ54" s="47"/>
      <c r="IR54" s="47"/>
      <c r="IS54" s="47"/>
      <c r="IT54" s="47"/>
      <c r="IU54" s="47"/>
      <c r="IV54" s="47"/>
    </row>
    <row r="55" spans="1:256" s="43" customFormat="1" ht="15.75" x14ac:dyDescent="0.25">
      <c r="A55" s="48" t="s">
        <v>61</v>
      </c>
      <c r="B55" s="47"/>
      <c r="C55" s="47"/>
      <c r="D55" s="47"/>
      <c r="E55" s="47"/>
      <c r="F55" s="47"/>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7"/>
      <c r="AN55" s="47"/>
      <c r="AO55" s="47"/>
      <c r="AP55" s="47"/>
      <c r="AQ55" s="47"/>
      <c r="AR55" s="47"/>
      <c r="AS55" s="47"/>
      <c r="AT55" s="47"/>
      <c r="AU55" s="47"/>
      <c r="AV55" s="47"/>
      <c r="AW55" s="47"/>
      <c r="AX55" s="47"/>
      <c r="AY55" s="47"/>
      <c r="AZ55" s="47"/>
      <c r="BA55" s="47"/>
      <c r="BB55" s="47"/>
      <c r="BC55" s="47"/>
      <c r="BD55" s="47"/>
      <c r="BE55" s="47"/>
      <c r="BF55" s="47"/>
      <c r="BG55" s="47"/>
      <c r="BH55" s="47"/>
      <c r="BI55" s="47"/>
      <c r="BJ55" s="47"/>
      <c r="BK55" s="47"/>
      <c r="BL55" s="47"/>
      <c r="BM55" s="47"/>
      <c r="BN55" s="47"/>
      <c r="BO55" s="47"/>
      <c r="BP55" s="47"/>
      <c r="BQ55" s="47"/>
      <c r="BR55" s="47"/>
      <c r="BS55" s="47"/>
      <c r="BT55" s="47"/>
      <c r="BU55" s="47"/>
      <c r="BV55" s="47"/>
      <c r="BW55" s="47"/>
      <c r="BX55" s="47"/>
      <c r="BY55" s="47"/>
      <c r="BZ55" s="47"/>
      <c r="CA55" s="47"/>
      <c r="CB55" s="47"/>
      <c r="CC55" s="47"/>
      <c r="CD55" s="47"/>
      <c r="CE55" s="47"/>
      <c r="CF55" s="47"/>
      <c r="CG55" s="47"/>
      <c r="CH55" s="47"/>
      <c r="CI55" s="47"/>
      <c r="CJ55" s="47"/>
      <c r="CK55" s="47"/>
      <c r="CL55" s="47"/>
      <c r="CM55" s="47"/>
      <c r="CN55" s="47"/>
      <c r="CO55" s="47"/>
      <c r="CP55" s="47"/>
      <c r="CQ55" s="47"/>
      <c r="CR55" s="47"/>
      <c r="CS55" s="47"/>
      <c r="CT55" s="47"/>
      <c r="CU55" s="47"/>
      <c r="CV55" s="47"/>
      <c r="CW55" s="47"/>
      <c r="CX55" s="47"/>
      <c r="CY55" s="47"/>
      <c r="CZ55" s="47"/>
      <c r="DA55" s="47"/>
      <c r="DB55" s="47"/>
      <c r="DC55" s="47"/>
      <c r="DD55" s="47"/>
      <c r="DE55" s="47"/>
      <c r="DF55" s="47"/>
      <c r="DG55" s="47"/>
      <c r="DH55" s="47"/>
      <c r="DI55" s="47"/>
      <c r="DJ55" s="47"/>
      <c r="DK55" s="47"/>
      <c r="DL55" s="47"/>
      <c r="DM55" s="47"/>
      <c r="DN55" s="47"/>
      <c r="DO55" s="47"/>
      <c r="DP55" s="47"/>
      <c r="DQ55" s="47"/>
      <c r="DR55" s="47"/>
      <c r="DS55" s="47"/>
      <c r="DT55" s="47"/>
      <c r="DU55" s="47"/>
      <c r="DV55" s="47"/>
      <c r="DW55" s="47"/>
      <c r="DX55" s="47"/>
      <c r="DY55" s="47"/>
      <c r="DZ55" s="47"/>
      <c r="EA55" s="47"/>
      <c r="EB55" s="47"/>
      <c r="EC55" s="47"/>
      <c r="ED55" s="47"/>
      <c r="EE55" s="47"/>
      <c r="EF55" s="47"/>
      <c r="EG55" s="47"/>
      <c r="EH55" s="47"/>
      <c r="EI55" s="47"/>
      <c r="EJ55" s="47"/>
      <c r="EK55" s="47"/>
      <c r="EL55" s="47"/>
      <c r="EM55" s="47"/>
      <c r="EN55" s="47"/>
      <c r="EO55" s="47"/>
      <c r="EP55" s="47"/>
      <c r="EQ55" s="47"/>
      <c r="ER55" s="47"/>
      <c r="ES55" s="47"/>
      <c r="ET55" s="47"/>
      <c r="EU55" s="47"/>
      <c r="EV55" s="47"/>
      <c r="EW55" s="47"/>
      <c r="EX55" s="47"/>
      <c r="EY55" s="47"/>
      <c r="EZ55" s="47"/>
      <c r="FA55" s="47"/>
      <c r="FB55" s="47"/>
      <c r="FC55" s="47"/>
      <c r="FD55" s="47"/>
      <c r="FE55" s="47"/>
      <c r="FF55" s="47"/>
      <c r="FG55" s="47"/>
      <c r="FH55" s="47"/>
      <c r="FI55" s="47"/>
      <c r="FJ55" s="47"/>
      <c r="FK55" s="47"/>
      <c r="FL55" s="47"/>
      <c r="FM55" s="47"/>
      <c r="FN55" s="47"/>
      <c r="FO55" s="47"/>
      <c r="FP55" s="47"/>
      <c r="FQ55" s="47"/>
      <c r="FR55" s="47"/>
      <c r="FS55" s="47"/>
      <c r="FT55" s="47"/>
      <c r="FU55" s="47"/>
      <c r="FV55" s="47"/>
      <c r="FW55" s="47"/>
      <c r="FX55" s="47"/>
      <c r="FY55" s="47"/>
      <c r="FZ55" s="47"/>
      <c r="GA55" s="47"/>
      <c r="GB55" s="47"/>
      <c r="GC55" s="47"/>
      <c r="GD55" s="47"/>
      <c r="GE55" s="47"/>
      <c r="GF55" s="47"/>
      <c r="GG55" s="47"/>
      <c r="GH55" s="47"/>
      <c r="GI55" s="47"/>
      <c r="GJ55" s="47"/>
      <c r="GK55" s="47"/>
      <c r="GL55" s="47"/>
      <c r="GM55" s="47"/>
      <c r="GN55" s="47"/>
      <c r="GO55" s="47"/>
      <c r="GP55" s="47"/>
      <c r="GQ55" s="47"/>
      <c r="GR55" s="47"/>
      <c r="GS55" s="47"/>
      <c r="GT55" s="47"/>
      <c r="GU55" s="47"/>
      <c r="GV55" s="47"/>
      <c r="GW55" s="47"/>
      <c r="GX55" s="47"/>
      <c r="GY55" s="47"/>
      <c r="GZ55" s="47"/>
      <c r="HA55" s="47"/>
      <c r="HB55" s="47"/>
      <c r="HC55" s="47"/>
      <c r="HD55" s="47"/>
      <c r="HE55" s="47"/>
      <c r="HF55" s="47"/>
      <c r="HG55" s="47"/>
      <c r="HH55" s="47"/>
      <c r="HI55" s="47"/>
      <c r="HJ55" s="47"/>
      <c r="HK55" s="47"/>
      <c r="HL55" s="47"/>
      <c r="HM55" s="47"/>
      <c r="HN55" s="47"/>
      <c r="HO55" s="47"/>
      <c r="HP55" s="47"/>
      <c r="HQ55" s="47"/>
      <c r="HR55" s="47"/>
      <c r="HS55" s="47"/>
      <c r="HT55" s="47"/>
      <c r="HU55" s="47"/>
      <c r="HV55" s="47"/>
      <c r="HW55" s="47"/>
      <c r="HX55" s="47"/>
      <c r="HY55" s="47"/>
      <c r="HZ55" s="47"/>
      <c r="IA55" s="47"/>
      <c r="IB55" s="47"/>
      <c r="IC55" s="47"/>
      <c r="ID55" s="47"/>
      <c r="IE55" s="47"/>
      <c r="IF55" s="47"/>
      <c r="IG55" s="47"/>
      <c r="IH55" s="47"/>
      <c r="II55" s="47"/>
      <c r="IJ55" s="47"/>
      <c r="IK55" s="47"/>
      <c r="IL55" s="47"/>
      <c r="IM55" s="47"/>
      <c r="IN55" s="47"/>
      <c r="IO55" s="47"/>
      <c r="IP55" s="47"/>
      <c r="IQ55" s="47"/>
      <c r="IR55" s="47"/>
      <c r="IS55" s="47"/>
      <c r="IT55" s="47"/>
      <c r="IU55" s="47"/>
      <c r="IV55" s="47"/>
    </row>
    <row r="56" spans="1:256" s="43" customFormat="1" ht="15.75" x14ac:dyDescent="0.25">
      <c r="A56" s="47" t="s">
        <v>72</v>
      </c>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c r="DJ56" s="47"/>
      <c r="DK56" s="47"/>
      <c r="DL56" s="47"/>
      <c r="DM56" s="47"/>
      <c r="DN56" s="47"/>
      <c r="DO56" s="47"/>
      <c r="DP56" s="47"/>
      <c r="DQ56" s="47"/>
      <c r="DR56" s="47"/>
      <c r="DS56" s="47"/>
      <c r="DT56" s="47"/>
      <c r="DU56" s="47"/>
      <c r="DV56" s="47"/>
      <c r="DW56" s="47"/>
      <c r="DX56" s="47"/>
      <c r="DY56" s="47"/>
      <c r="DZ56" s="47"/>
      <c r="EA56" s="47"/>
      <c r="EB56" s="47"/>
      <c r="EC56" s="47"/>
      <c r="ED56" s="47"/>
      <c r="EE56" s="47"/>
      <c r="EF56" s="47"/>
      <c r="EG56" s="47"/>
      <c r="EH56" s="47"/>
      <c r="EI56" s="47"/>
      <c r="EJ56" s="47"/>
      <c r="EK56" s="47"/>
      <c r="EL56" s="47"/>
      <c r="EM56" s="47"/>
      <c r="EN56" s="47"/>
      <c r="EO56" s="47"/>
      <c r="EP56" s="47"/>
      <c r="EQ56" s="47"/>
      <c r="ER56" s="47"/>
      <c r="ES56" s="47"/>
      <c r="ET56" s="47"/>
      <c r="EU56" s="47"/>
      <c r="EV56" s="47"/>
      <c r="EW56" s="47"/>
      <c r="EX56" s="47"/>
      <c r="EY56" s="47"/>
      <c r="EZ56" s="47"/>
      <c r="FA56" s="47"/>
      <c r="FB56" s="47"/>
      <c r="FC56" s="47"/>
      <c r="FD56" s="47"/>
      <c r="FE56" s="47"/>
      <c r="FF56" s="47"/>
      <c r="FG56" s="47"/>
      <c r="FH56" s="47"/>
      <c r="FI56" s="47"/>
      <c r="FJ56" s="47"/>
      <c r="FK56" s="47"/>
      <c r="FL56" s="47"/>
      <c r="FM56" s="47"/>
      <c r="FN56" s="47"/>
      <c r="FO56" s="47"/>
      <c r="FP56" s="47"/>
      <c r="FQ56" s="47"/>
      <c r="FR56" s="47"/>
      <c r="FS56" s="47"/>
      <c r="FT56" s="47"/>
      <c r="FU56" s="47"/>
      <c r="FV56" s="47"/>
      <c r="FW56" s="47"/>
      <c r="FX56" s="47"/>
      <c r="FY56" s="47"/>
      <c r="FZ56" s="47"/>
      <c r="GA56" s="47"/>
      <c r="GB56" s="47"/>
      <c r="GC56" s="47"/>
      <c r="GD56" s="47"/>
      <c r="GE56" s="47"/>
      <c r="GF56" s="47"/>
      <c r="GG56" s="47"/>
      <c r="GH56" s="47"/>
      <c r="GI56" s="47"/>
      <c r="GJ56" s="47"/>
      <c r="GK56" s="47"/>
      <c r="GL56" s="47"/>
      <c r="GM56" s="47"/>
      <c r="GN56" s="47"/>
      <c r="GO56" s="47"/>
      <c r="GP56" s="47"/>
      <c r="GQ56" s="47"/>
      <c r="GR56" s="47"/>
      <c r="GS56" s="47"/>
      <c r="GT56" s="47"/>
      <c r="GU56" s="47"/>
      <c r="GV56" s="47"/>
      <c r="GW56" s="47"/>
      <c r="GX56" s="47"/>
      <c r="GY56" s="47"/>
      <c r="GZ56" s="47"/>
      <c r="HA56" s="47"/>
      <c r="HB56" s="47"/>
      <c r="HC56" s="47"/>
      <c r="HD56" s="47"/>
      <c r="HE56" s="47"/>
      <c r="HF56" s="47"/>
      <c r="HG56" s="47"/>
      <c r="HH56" s="47"/>
      <c r="HI56" s="47"/>
      <c r="HJ56" s="47"/>
      <c r="HK56" s="47"/>
      <c r="HL56" s="47"/>
      <c r="HM56" s="47"/>
      <c r="HN56" s="47"/>
      <c r="HO56" s="47"/>
      <c r="HP56" s="47"/>
      <c r="HQ56" s="47"/>
      <c r="HR56" s="47"/>
      <c r="HS56" s="47"/>
      <c r="HT56" s="47"/>
      <c r="HU56" s="47"/>
      <c r="HV56" s="47"/>
      <c r="HW56" s="47"/>
      <c r="HX56" s="47"/>
      <c r="HY56" s="47"/>
      <c r="HZ56" s="47"/>
      <c r="IA56" s="47"/>
      <c r="IB56" s="47"/>
      <c r="IC56" s="47"/>
      <c r="ID56" s="47"/>
      <c r="IE56" s="47"/>
      <c r="IF56" s="47"/>
      <c r="IG56" s="47"/>
      <c r="IH56" s="47"/>
      <c r="II56" s="47"/>
      <c r="IJ56" s="47"/>
      <c r="IK56" s="47"/>
      <c r="IL56" s="47"/>
      <c r="IM56" s="47"/>
      <c r="IN56" s="47"/>
      <c r="IO56" s="47"/>
      <c r="IP56" s="47"/>
      <c r="IQ56" s="47"/>
      <c r="IR56" s="47"/>
      <c r="IS56" s="47"/>
      <c r="IT56" s="47"/>
      <c r="IU56" s="47"/>
      <c r="IV56" s="47"/>
    </row>
    <row r="57" spans="1:256" s="51" customFormat="1" ht="15" x14ac:dyDescent="0.25">
      <c r="A57" s="53"/>
      <c r="B57" s="53"/>
      <c r="C57" s="53"/>
      <c r="D57" s="53"/>
      <c r="E57" s="53"/>
      <c r="F57" s="53"/>
      <c r="G57" s="53"/>
      <c r="H57" s="53"/>
      <c r="I57" s="53"/>
    </row>
    <row r="58" spans="1:256" s="52" customFormat="1" ht="11.25" x14ac:dyDescent="0.2">
      <c r="A58" s="98"/>
      <c r="B58" s="98"/>
      <c r="C58" s="98"/>
      <c r="D58" s="98"/>
      <c r="E58" s="98"/>
      <c r="F58" s="98"/>
      <c r="G58" s="98"/>
      <c r="H58" s="98"/>
      <c r="I58" s="98"/>
    </row>
    <row r="59" spans="1:256" s="52" customFormat="1" ht="12.75" customHeight="1" x14ac:dyDescent="0.2">
      <c r="A59" s="98"/>
      <c r="B59" s="98"/>
      <c r="C59" s="98"/>
      <c r="D59" s="98"/>
      <c r="E59" s="98"/>
      <c r="F59" s="98"/>
      <c r="G59" s="98"/>
      <c r="H59" s="98"/>
      <c r="I59" s="98"/>
    </row>
    <row r="60" spans="1:256" s="43" customFormat="1" ht="15" x14ac:dyDescent="0.25">
      <c r="A60" s="51"/>
      <c r="B60" s="51"/>
      <c r="C60" s="51"/>
      <c r="D60" s="51"/>
      <c r="E60" s="51"/>
      <c r="F60" s="51"/>
      <c r="G60" s="51"/>
      <c r="H60" s="51"/>
      <c r="I60" s="51"/>
    </row>
    <row r="61" spans="1:256" s="43" customFormat="1" ht="15" x14ac:dyDescent="0.25">
      <c r="A61" s="51"/>
      <c r="B61" s="51"/>
      <c r="C61" s="51"/>
      <c r="D61" s="51"/>
      <c r="E61" s="51"/>
      <c r="F61" s="51"/>
      <c r="G61" s="51"/>
      <c r="H61" s="51"/>
      <c r="I61" s="51"/>
    </row>
  </sheetData>
  <mergeCells count="75">
    <mergeCell ref="A58:I58"/>
    <mergeCell ref="A59:I59"/>
    <mergeCell ref="C1:I1"/>
    <mergeCell ref="A11:H11"/>
    <mergeCell ref="A12:H12"/>
    <mergeCell ref="A14:I14"/>
    <mergeCell ref="B16:C16"/>
    <mergeCell ref="D16:G16"/>
    <mergeCell ref="A3:D3"/>
    <mergeCell ref="A4:C4"/>
    <mergeCell ref="B22:C22"/>
    <mergeCell ref="D22:G22"/>
    <mergeCell ref="B17:C17"/>
    <mergeCell ref="D17:G17"/>
    <mergeCell ref="A18:A19"/>
    <mergeCell ref="B18:C19"/>
    <mergeCell ref="D18:G19"/>
    <mergeCell ref="I18:I19"/>
    <mergeCell ref="B20:C20"/>
    <mergeCell ref="D20:G20"/>
    <mergeCell ref="B21:C21"/>
    <mergeCell ref="D21:G21"/>
    <mergeCell ref="H18:H19"/>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 ref="B39:C39"/>
    <mergeCell ref="D39:G39"/>
    <mergeCell ref="B40:C40"/>
    <mergeCell ref="D40:G40"/>
    <mergeCell ref="B41:C41"/>
    <mergeCell ref="D41:G41"/>
    <mergeCell ref="B42:C42"/>
    <mergeCell ref="D42:G42"/>
    <mergeCell ref="B43:C43"/>
    <mergeCell ref="D43:G43"/>
    <mergeCell ref="B47:C47"/>
    <mergeCell ref="D47:G47"/>
    <mergeCell ref="B48:C48"/>
    <mergeCell ref="D48:G48"/>
    <mergeCell ref="B44:C44"/>
    <mergeCell ref="D44:G44"/>
    <mergeCell ref="B45:C45"/>
    <mergeCell ref="D45:G45"/>
    <mergeCell ref="B46:C46"/>
    <mergeCell ref="D46:G46"/>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2" manualBreakCount="2">
    <brk id="24" max="8" man="1"/>
    <brk id="36"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РекТП-944 испр. </vt:lpstr>
      <vt:lpstr>Лист1</vt:lpstr>
      <vt:lpstr>'РекТП-944 испр. '!Заголовки_для_печати</vt:lpstr>
      <vt:lpstr>'РекТП-944 испр. '!Область_печати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2022-01-11T09:49:01Z</dcterms:modified>
</cp:coreProperties>
</file>