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70" yWindow="1005" windowWidth="14400" windowHeight="11760"/>
  </bookViews>
  <sheets>
    <sheet name="Смета" sheetId="1" r:id="rId1"/>
  </sheets>
  <definedNames>
    <definedName name="бюджет" localSheetId="0">#REF!</definedName>
    <definedName name="бюджет">#REF!</definedName>
    <definedName name="_xlnm.Print_Area" localSheetId="0">Смета!$A$1:$W$59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52" i="1" l="1"/>
  <c r="W49" i="1"/>
  <c r="H9" i="1" l="1"/>
  <c r="W45" i="1" l="1"/>
  <c r="W26" i="1"/>
  <c r="W24" i="1"/>
  <c r="W33" i="1" l="1"/>
  <c r="W32" i="1"/>
  <c r="W48" i="1" l="1"/>
  <c r="G34" i="1" l="1"/>
  <c r="W42" i="1"/>
  <c r="W34" i="1" l="1"/>
  <c r="G36" i="1" s="1"/>
  <c r="W36" i="1" s="1"/>
  <c r="W40" i="1" l="1"/>
  <c r="G47" i="1" s="1"/>
</calcChain>
</file>

<file path=xl/sharedStrings.xml><?xml version="1.0" encoding="utf-8"?>
<sst xmlns="http://schemas.openxmlformats.org/spreadsheetml/2006/main" count="69" uniqueCount="57">
  <si>
    <t>х</t>
  </si>
  <si>
    <t>Инфляционный коэффициент</t>
  </si>
  <si>
    <t>Таб 75 § 1 прим. 3.</t>
  </si>
  <si>
    <t>Ст-сть  проверки полноты планов в эксплуатирующих организациях (сверка коммуникаций)</t>
  </si>
  <si>
    <t xml:space="preserve">Таб 75 § 1 </t>
  </si>
  <si>
    <t>Составление плана подземных и надземных сооружений.</t>
  </si>
  <si>
    <t>Итого:</t>
  </si>
  <si>
    <t>.</t>
  </si>
  <si>
    <t>П 13 общ.указаний к=2.5</t>
  </si>
  <si>
    <t>Оргликработы</t>
  </si>
  <si>
    <t>таб.4 п.3.</t>
  </si>
  <si>
    <t>Внутренний транспорт</t>
  </si>
  <si>
    <t>Камер:</t>
  </si>
  <si>
    <t>Поле:</t>
  </si>
  <si>
    <t>Таб 9 прим. 4 к=1,55</t>
  </si>
  <si>
    <t>Камер. га</t>
  </si>
  <si>
    <t>Таб 9 прим. 6 к=1,15</t>
  </si>
  <si>
    <t>Таб 9 § 6</t>
  </si>
  <si>
    <t>Поле.га</t>
  </si>
  <si>
    <t>СБЦИИС-2004г.</t>
  </si>
  <si>
    <t>(руб)</t>
  </si>
  <si>
    <t>Стоимость</t>
  </si>
  <si>
    <t>Расчет стоимости</t>
  </si>
  <si>
    <t>№№ частей, глав, таблиц сборников цен на проектные работы</t>
  </si>
  <si>
    <t>Характеристика вида работ</t>
  </si>
  <si>
    <t>по порядку</t>
  </si>
  <si>
    <t>( наименование  организации заказчика)</t>
  </si>
  <si>
    <t>ООО "ГорЭнергоСервис"</t>
  </si>
  <si>
    <t>( наименование организации подрядчика)</t>
  </si>
  <si>
    <t>ООО "ИнжГеоПро"</t>
  </si>
  <si>
    <t>на инженерно-геодезические изыскания по объекту:</t>
  </si>
  <si>
    <t>Директор</t>
  </si>
  <si>
    <t>"СОГЛАСОВАНО"</t>
  </si>
  <si>
    <t>"УТВЕРЖДАЮ"</t>
  </si>
  <si>
    <t>Создание инженерно-топографических планов на застроенной территории с составлением плана в масштабе 1:500 кат 1</t>
  </si>
  <si>
    <t>Итого по смете без НДС</t>
  </si>
  <si>
    <t>Таб 10 § 1</t>
  </si>
  <si>
    <t>Письмо Минстроя России
№ 39010-ИФ/09 от 05.08.2022</t>
  </si>
  <si>
    <t>"КТП по адресу: г. Саратов, ул. Ипподромная, 13. Кабельные линии 10 кВ от новой КТП до ТП-522. Реконструкция РУ-10 кВ ТП-522. Установка прибора учета электроэнергии"</t>
  </si>
  <si>
    <t>Составил:</t>
  </si>
  <si>
    <t>Ведущий инженер-сметчик ООО "ГЭС"</t>
  </si>
  <si>
    <t xml:space="preserve">_____________________ГолахО.И. </t>
  </si>
  <si>
    <t>Проверил:</t>
  </si>
  <si>
    <t>_____________________</t>
  </si>
  <si>
    <t>ПОДРЯДЧИК</t>
  </si>
  <si>
    <t xml:space="preserve">ЗАКАЗЧИК   </t>
  </si>
  <si>
    <t xml:space="preserve">Первый заместитель 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</si>
  <si>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</si>
  <si>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генерального директора ЗАО "СПГЭС"</t>
  </si>
  <si>
    <t>_____________А.Н.Куликов</t>
  </si>
  <si>
    <t>_____________Е.Н.Стрелин</t>
  </si>
  <si>
    <t>"______"  ________________  2022г.</t>
  </si>
  <si>
    <t xml:space="preserve">Смета № </t>
  </si>
  <si>
    <t>НДС</t>
  </si>
  <si>
    <t>Всего по смете:</t>
  </si>
  <si>
    <t>Приложение № 3 к договору подряда № 2392П от 09.08.2022г.</t>
  </si>
  <si>
    <t>Приложение   к дополнительному соглашению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</si>
</sst>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р_."/>
    <numFmt numFmtId="165" formatCode="d\ mmmm\,\ yyyy"/>
    <numFmt numFmtId="166" formatCode="0.0"/>
    <numFmt numFmtId="167" formatCode="0.000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2"/>
      <name val="Arial Black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2" fillId="0" borderId="0" xfId="0" applyFont="1" applyAlignment="1">
      <alignment horizontal="center"/>
    </xf>
    <xf numFmtId="0" fontId="2" fillId="0" borderId="6" xfId="0" applyFont="1" applyBorder="1"/>
    <xf numFmtId="0" fontId="2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/>
    <xf numFmtId="0" fontId="2" fillId="0" borderId="1" xfId="0" applyFont="1" applyBorder="1"/>
    <xf numFmtId="0" fontId="2" fillId="0" borderId="14" xfId="0" applyFont="1" applyBorder="1"/>
    <xf numFmtId="164" fontId="2" fillId="0" borderId="6" xfId="0" applyNumberFormat="1" applyFont="1" applyBorder="1"/>
    <xf numFmtId="2" fontId="2" fillId="0" borderId="9" xfId="0" applyNumberFormat="1" applyFont="1" applyBorder="1"/>
    <xf numFmtId="2" fontId="2" fillId="0" borderId="0" xfId="0" applyNumberFormat="1" applyFont="1"/>
    <xf numFmtId="166" fontId="2" fillId="0" borderId="10" xfId="0" applyNumberFormat="1" applyFont="1" applyBorder="1"/>
    <xf numFmtId="164" fontId="2" fillId="0" borderId="8" xfId="0" applyNumberFormat="1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6" fontId="2" fillId="0" borderId="9" xfId="0" applyNumberFormat="1" applyFont="1" applyBorder="1"/>
    <xf numFmtId="166" fontId="2" fillId="0" borderId="0" xfId="0" applyNumberFormat="1" applyFont="1"/>
    <xf numFmtId="164" fontId="2" fillId="0" borderId="13" xfId="0" applyNumberFormat="1" applyFont="1" applyBorder="1"/>
    <xf numFmtId="0" fontId="2" fillId="0" borderId="15" xfId="0" applyFont="1" applyBorder="1"/>
    <xf numFmtId="0" fontId="2" fillId="0" borderId="11" xfId="0" applyFont="1" applyBorder="1"/>
    <xf numFmtId="0" fontId="2" fillId="0" borderId="12" xfId="0" applyFont="1" applyBorder="1"/>
    <xf numFmtId="1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167" fontId="2" fillId="0" borderId="0" xfId="0" applyNumberFormat="1" applyFont="1" applyAlignment="1">
      <alignment vertical="center" wrapText="1"/>
    </xf>
    <xf numFmtId="164" fontId="2" fillId="0" borderId="2" xfId="0" applyNumberFormat="1" applyFont="1" applyBorder="1"/>
    <xf numFmtId="1" fontId="2" fillId="0" borderId="0" xfId="0" applyNumberFormat="1" applyFont="1"/>
    <xf numFmtId="0" fontId="1" fillId="0" borderId="8" xfId="0" applyFont="1" applyBorder="1" applyAlignment="1">
      <alignment horizontal="center" vertical="center"/>
    </xf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164" fontId="2" fillId="0" borderId="8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3" fillId="2" borderId="4" xfId="0" applyFont="1" applyFill="1" applyBorder="1"/>
    <xf numFmtId="0" fontId="3" fillId="2" borderId="3" xfId="0" applyFont="1" applyFill="1" applyBorder="1"/>
    <xf numFmtId="164" fontId="3" fillId="0" borderId="2" xfId="0" applyNumberFormat="1" applyFont="1" applyBorder="1" applyAlignment="1">
      <alignment vertical="center" wrapText="1"/>
    </xf>
    <xf numFmtId="164" fontId="2" fillId="0" borderId="0" xfId="0" applyNumberFormat="1" applyFont="1"/>
    <xf numFmtId="0" fontId="7" fillId="0" borderId="0" xfId="0" applyFont="1"/>
    <xf numFmtId="164" fontId="1" fillId="0" borderId="0" xfId="0" applyNumberFormat="1" applyFont="1"/>
    <xf numFmtId="2" fontId="2" fillId="0" borderId="7" xfId="0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 wrapText="1"/>
    </xf>
    <xf numFmtId="0" fontId="3" fillId="0" borderId="0" xfId="0" applyFont="1" applyAlignment="1">
      <alignment horizontal="left"/>
    </xf>
    <xf numFmtId="165" fontId="2" fillId="0" borderId="0" xfId="0" applyNumberFormat="1" applyFont="1" applyAlignment="1">
      <alignment horizontal="left"/>
    </xf>
    <xf numFmtId="0" fontId="0" fillId="0" borderId="0" xfId="0" applyNumberFormat="1" applyFont="1"/>
    <xf numFmtId="0" fontId="0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10" fillId="0" borderId="0" xfId="0" applyFont="1"/>
    <xf numFmtId="0" fontId="0" fillId="0" borderId="0" xfId="0" applyNumberFormat="1" applyFont="1" applyAlignment="1">
      <alignment horizontal="left" wrapText="1"/>
    </xf>
    <xf numFmtId="0" fontId="0" fillId="0" borderId="0" xfId="0" applyNumberFormat="1" applyFont="1" applyAlignment="1"/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vertical="top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2" xfId="0" applyFont="1" applyBorder="1" applyAlignment="1"/>
    <xf numFmtId="0" fontId="3" fillId="2" borderId="2" xfId="0" applyFont="1" applyFill="1" applyBorder="1"/>
    <xf numFmtId="0" fontId="1" fillId="0" borderId="2" xfId="0" applyFont="1" applyBorder="1"/>
    <xf numFmtId="0" fontId="3" fillId="0" borderId="2" xfId="0" applyFont="1" applyBorder="1" applyAlignment="1"/>
    <xf numFmtId="165" fontId="2" fillId="0" borderId="2" xfId="0" applyNumberFormat="1" applyFont="1" applyBorder="1" applyAlignment="1"/>
    <xf numFmtId="0" fontId="1" fillId="0" borderId="2" xfId="0" applyFont="1" applyBorder="1" applyAlignment="1">
      <alignment horizontal="center"/>
    </xf>
    <xf numFmtId="164" fontId="3" fillId="0" borderId="2" xfId="0" applyNumberFormat="1" applyFont="1" applyBorder="1" applyAlignment="1"/>
    <xf numFmtId="164" fontId="2" fillId="0" borderId="2" xfId="0" applyNumberFormat="1" applyFont="1" applyBorder="1" applyAlignment="1">
      <alignment vertical="center" wrapText="1"/>
    </xf>
    <xf numFmtId="0" fontId="2" fillId="2" borderId="4" xfId="0" applyFont="1" applyFill="1" applyBorder="1" applyAlignment="1">
      <alignment vertical="center"/>
    </xf>
    <xf numFmtId="0" fontId="2" fillId="0" borderId="5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5" fontId="2" fillId="0" borderId="5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5" fontId="2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5" fillId="0" borderId="12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4" xfId="0" applyFont="1" applyBorder="1"/>
    <xf numFmtId="0" fontId="2" fillId="0" borderId="3" xfId="0" applyFont="1" applyBorder="1"/>
    <xf numFmtId="0" fontId="2" fillId="0" borderId="12" xfId="0" applyFont="1" applyBorder="1"/>
    <xf numFmtId="0" fontId="2" fillId="0" borderId="11" xfId="0" applyFont="1" applyBorder="1"/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0" fillId="0" borderId="0" xfId="0" applyNumberFormat="1" applyFont="1" applyAlignment="1">
      <alignment horizontal="left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9"/>
  <sheetViews>
    <sheetView tabSelected="1" zoomScaleNormal="100" workbookViewId="0">
      <selection activeCell="C2" sqref="C2:U2"/>
    </sheetView>
  </sheetViews>
  <sheetFormatPr defaultColWidth="9.140625" defaultRowHeight="12.75" x14ac:dyDescent="0.2"/>
  <cols>
    <col min="1" max="1" width="8.140625" style="1" customWidth="1"/>
    <col min="2" max="2" width="9.140625" style="1"/>
    <col min="3" max="3" width="11.5703125" style="1" customWidth="1"/>
    <col min="4" max="4" width="8.85546875" style="1" customWidth="1"/>
    <col min="5" max="5" width="10.7109375" style="1" customWidth="1"/>
    <col min="6" max="6" width="9.28515625" style="1" customWidth="1"/>
    <col min="7" max="7" width="9" style="1" customWidth="1"/>
    <col min="8" max="8" width="1.7109375" style="1" customWidth="1"/>
    <col min="9" max="9" width="8.7109375" style="1" customWidth="1"/>
    <col min="10" max="10" width="1.7109375" style="1" customWidth="1"/>
    <col min="11" max="11" width="4.85546875" style="1" customWidth="1"/>
    <col min="12" max="12" width="1.5703125" style="1" customWidth="1"/>
    <col min="13" max="13" width="0.140625" style="1" customWidth="1"/>
    <col min="14" max="15" width="9.140625" style="1" hidden="1" customWidth="1"/>
    <col min="16" max="16" width="5" style="1" customWidth="1"/>
    <col min="17" max="17" width="1.7109375" style="1" customWidth="1"/>
    <col min="18" max="18" width="4.7109375" style="1" customWidth="1"/>
    <col min="19" max="19" width="1.5703125" style="1" customWidth="1"/>
    <col min="20" max="20" width="4.5703125" style="1" customWidth="1"/>
    <col min="21" max="21" width="2.5703125" style="1" customWidth="1"/>
    <col min="22" max="22" width="0.42578125" style="1" hidden="1" customWidth="1"/>
    <col min="23" max="23" width="13.7109375" style="1" customWidth="1"/>
    <col min="24" max="24" width="9.140625" style="1"/>
    <col min="25" max="25" width="10.7109375" style="1" bestFit="1" customWidth="1"/>
    <col min="26" max="16384" width="9.140625" style="1"/>
  </cols>
  <sheetData>
    <row r="1" spans="1:256" s="49" customFormat="1" ht="24.75" customHeight="1" x14ac:dyDescent="0.2">
      <c r="A1"/>
      <c r="B1"/>
      <c r="C1" s="131" t="s">
        <v>56</v>
      </c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</row>
    <row r="2" spans="1:256" s="54" customFormat="1" x14ac:dyDescent="0.2">
      <c r="A2"/>
      <c r="B2"/>
      <c r="C2" s="132" t="s">
        <v>55</v>
      </c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s="54" customFormat="1" ht="12.75" customHeight="1" x14ac:dyDescent="0.2">
      <c r="A3" s="82" t="s">
        <v>32</v>
      </c>
      <c r="B3" s="82"/>
      <c r="C3" s="82"/>
      <c r="D3" s="82"/>
      <c r="E3"/>
      <c r="F3" s="49"/>
      <c r="G3" s="49"/>
      <c r="H3" s="49" t="s">
        <v>33</v>
      </c>
      <c r="I3" s="49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s="54" customFormat="1" ht="15" customHeight="1" x14ac:dyDescent="0.2">
      <c r="A4" s="82" t="s">
        <v>44</v>
      </c>
      <c r="B4" s="82"/>
      <c r="C4" s="82"/>
      <c r="D4" s="55"/>
      <c r="E4"/>
      <c r="F4" s="49"/>
      <c r="G4" s="49"/>
      <c r="H4" s="56" t="s">
        <v>45</v>
      </c>
      <c r="I4" s="49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s="54" customFormat="1" ht="17.25" customHeight="1" x14ac:dyDescent="0.25">
      <c r="A5" s="43" t="s">
        <v>31</v>
      </c>
      <c r="B5" s="43"/>
      <c r="C5" s="55"/>
      <c r="D5" s="55"/>
      <c r="E5"/>
      <c r="F5" s="49"/>
      <c r="G5" s="49"/>
      <c r="H5" s="43" t="s">
        <v>46</v>
      </c>
      <c r="I5" s="43"/>
      <c r="J5" s="43"/>
      <c r="K5" s="43"/>
      <c r="L5" s="43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s="54" customFormat="1" ht="17.25" customHeight="1" x14ac:dyDescent="0.25">
      <c r="A6" s="43" t="s">
        <v>47</v>
      </c>
      <c r="B6" s="43"/>
      <c r="C6" s="55"/>
      <c r="D6" s="55"/>
      <c r="E6"/>
      <c r="F6" s="49"/>
      <c r="G6" s="49"/>
      <c r="H6" s="43" t="s">
        <v>48</v>
      </c>
      <c r="I6" s="43"/>
      <c r="J6" s="43"/>
      <c r="K6" s="43"/>
      <c r="L6" s="43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s="54" customFormat="1" ht="12.75" customHeight="1" x14ac:dyDescent="0.25">
      <c r="A7"/>
      <c r="B7"/>
      <c r="C7"/>
      <c r="D7"/>
      <c r="E7"/>
      <c r="F7" s="49"/>
      <c r="G7" s="49"/>
      <c r="H7" s="43"/>
      <c r="I7" s="43"/>
      <c r="J7" s="43"/>
      <c r="K7" s="43"/>
      <c r="L7" s="43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s="54" customFormat="1" ht="42" customHeight="1" x14ac:dyDescent="0.25">
      <c r="A8" s="52" t="s">
        <v>49</v>
      </c>
      <c r="B8" s="43"/>
      <c r="C8" s="55"/>
      <c r="D8" s="55"/>
      <c r="E8"/>
      <c r="F8" s="49"/>
      <c r="G8" s="49"/>
      <c r="H8" s="52" t="s">
        <v>50</v>
      </c>
      <c r="I8" s="43"/>
      <c r="J8" s="43"/>
      <c r="K8" s="43"/>
      <c r="L8" s="43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s="54" customFormat="1" ht="21" customHeight="1" x14ac:dyDescent="0.25">
      <c r="A9" s="57" t="s">
        <v>51</v>
      </c>
      <c r="B9" s="58"/>
      <c r="C9" s="55"/>
      <c r="D9" s="55"/>
      <c r="E9"/>
      <c r="F9" s="49"/>
      <c r="G9" s="49"/>
      <c r="H9" s="52" t="str">
        <f>A9</f>
        <v>"______"  ________________  2022г.</v>
      </c>
      <c r="I9" s="43"/>
      <c r="J9" s="43"/>
      <c r="K9" s="43"/>
      <c r="L9" s="43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s="54" customFormat="1" ht="15.75" customHeight="1" x14ac:dyDescent="0.25">
      <c r="A10" s="57"/>
      <c r="B10" s="58"/>
      <c r="C10" s="55"/>
      <c r="D10" s="55"/>
      <c r="E10"/>
      <c r="F10" s="49"/>
      <c r="G10" s="49"/>
      <c r="H10" s="52"/>
      <c r="I10" s="43"/>
      <c r="J10" s="43"/>
      <c r="K10" s="43"/>
      <c r="L10" s="43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ht="15.75" customHeight="1" x14ac:dyDescent="0.3">
      <c r="B11" s="78" t="s">
        <v>52</v>
      </c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</row>
    <row r="12" spans="1:256" ht="15.75" customHeight="1" x14ac:dyDescent="0.2">
      <c r="B12" s="79" t="s">
        <v>30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</row>
    <row r="13" spans="1:256" ht="54.75" customHeight="1" x14ac:dyDescent="0.65">
      <c r="A13" s="80" t="s">
        <v>38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Z13" s="3"/>
    </row>
    <row r="14" spans="1:256" ht="12" customHeight="1" x14ac:dyDescent="0.2"/>
    <row r="15" spans="1:256" ht="15.75" hidden="1" x14ac:dyDescent="0.25">
      <c r="AA15" s="77" t="s">
        <v>29</v>
      </c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</row>
    <row r="16" spans="1:256" hidden="1" x14ac:dyDescent="0.2">
      <c r="AA16" s="83" t="s">
        <v>28</v>
      </c>
      <c r="AB16" s="83"/>
      <c r="AC16" s="83"/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</row>
    <row r="17" spans="1:48" hidden="1" x14ac:dyDescent="0.2"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</row>
    <row r="18" spans="1:48" ht="15.75" hidden="1" x14ac:dyDescent="0.25">
      <c r="AA18" s="84" t="s">
        <v>27</v>
      </c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84"/>
      <c r="AS18" s="84"/>
      <c r="AT18" s="84"/>
      <c r="AU18" s="84"/>
      <c r="AV18" s="84"/>
    </row>
    <row r="19" spans="1:48" hidden="1" x14ac:dyDescent="0.2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AA19" s="83" t="s">
        <v>26</v>
      </c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</row>
    <row r="20" spans="1:48" ht="13.5" customHeight="1" x14ac:dyDescent="0.2">
      <c r="A20" s="85" t="s">
        <v>25</v>
      </c>
      <c r="B20" s="87" t="s">
        <v>24</v>
      </c>
      <c r="C20" s="88"/>
      <c r="D20" s="89"/>
      <c r="E20" s="93" t="s">
        <v>23</v>
      </c>
      <c r="F20" s="94"/>
      <c r="G20" s="87" t="s">
        <v>22</v>
      </c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9"/>
      <c r="W20" s="5" t="s">
        <v>21</v>
      </c>
    </row>
    <row r="21" spans="1:48" ht="62.25" customHeight="1" x14ac:dyDescent="0.2">
      <c r="A21" s="86"/>
      <c r="B21" s="90"/>
      <c r="C21" s="91"/>
      <c r="D21" s="92"/>
      <c r="E21" s="95"/>
      <c r="F21" s="96"/>
      <c r="G21" s="90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2"/>
      <c r="W21" s="6" t="s">
        <v>20</v>
      </c>
    </row>
    <row r="22" spans="1:48" x14ac:dyDescent="0.2">
      <c r="A22" s="7">
        <v>1</v>
      </c>
      <c r="B22" s="101">
        <v>2</v>
      </c>
      <c r="C22" s="102"/>
      <c r="D22" s="103"/>
      <c r="E22" s="101">
        <v>3</v>
      </c>
      <c r="F22" s="103"/>
      <c r="G22" s="101">
        <v>4</v>
      </c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3"/>
      <c r="W22" s="8">
        <v>5</v>
      </c>
    </row>
    <row r="23" spans="1:48" ht="12.75" customHeight="1" x14ac:dyDescent="0.2">
      <c r="A23" s="112">
        <v>1</v>
      </c>
      <c r="B23" s="104" t="s">
        <v>34</v>
      </c>
      <c r="C23" s="105"/>
      <c r="D23" s="106"/>
      <c r="E23" s="87" t="s">
        <v>19</v>
      </c>
      <c r="F23" s="89"/>
      <c r="G23" s="9" t="s">
        <v>18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2"/>
    </row>
    <row r="24" spans="1:48" x14ac:dyDescent="0.2">
      <c r="A24" s="113"/>
      <c r="B24" s="107"/>
      <c r="C24" s="108"/>
      <c r="D24" s="109"/>
      <c r="E24" s="110" t="s">
        <v>17</v>
      </c>
      <c r="F24" s="111"/>
      <c r="G24" s="13">
        <v>0.2</v>
      </c>
      <c r="H24" s="2" t="s">
        <v>0</v>
      </c>
      <c r="I24" s="2">
        <v>2233</v>
      </c>
      <c r="J24" s="2" t="s">
        <v>0</v>
      </c>
      <c r="K24" s="2">
        <v>1.55</v>
      </c>
      <c r="L24" s="2" t="s">
        <v>0</v>
      </c>
      <c r="M24" s="2"/>
      <c r="N24" s="2"/>
      <c r="O24" s="2"/>
      <c r="P24" s="14">
        <v>1.4</v>
      </c>
      <c r="Q24" s="2"/>
      <c r="R24" s="14"/>
      <c r="S24" s="2"/>
      <c r="T24" s="2"/>
      <c r="U24" s="2"/>
      <c r="V24" s="15"/>
      <c r="W24" s="16">
        <f>G24*I24*K24*P24</f>
        <v>969.12199999999996</v>
      </c>
    </row>
    <row r="25" spans="1:48" ht="12.75" customHeight="1" x14ac:dyDescent="0.2">
      <c r="A25" s="113"/>
      <c r="B25" s="107"/>
      <c r="C25" s="108"/>
      <c r="D25" s="108"/>
      <c r="E25" s="110" t="s">
        <v>16</v>
      </c>
      <c r="F25" s="111"/>
      <c r="G25" s="17" t="s">
        <v>15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18"/>
      <c r="W25" s="16"/>
    </row>
    <row r="26" spans="1:48" ht="12.75" customHeight="1" x14ac:dyDescent="0.2">
      <c r="A26" s="113"/>
      <c r="B26" s="107"/>
      <c r="C26" s="108"/>
      <c r="D26" s="109"/>
      <c r="E26" s="110" t="s">
        <v>14</v>
      </c>
      <c r="F26" s="111"/>
      <c r="G26" s="13">
        <v>0.2</v>
      </c>
      <c r="H26" s="2" t="s">
        <v>0</v>
      </c>
      <c r="I26" s="2">
        <v>737</v>
      </c>
      <c r="J26" s="2" t="s">
        <v>0</v>
      </c>
      <c r="K26" s="2">
        <v>1.55</v>
      </c>
      <c r="L26" s="2" t="s">
        <v>0</v>
      </c>
      <c r="M26" s="2"/>
      <c r="N26" s="2"/>
      <c r="O26" s="2"/>
      <c r="P26" s="2">
        <v>1.1499999999999999</v>
      </c>
      <c r="Q26" s="2"/>
      <c r="R26" s="14"/>
      <c r="S26" s="2"/>
      <c r="T26" s="2"/>
      <c r="U26" s="2"/>
      <c r="V26" s="18"/>
      <c r="W26" s="16">
        <f>G26*I26*K26*P26</f>
        <v>262.7405</v>
      </c>
    </row>
    <row r="27" spans="1:48" ht="12.75" customHeight="1" x14ac:dyDescent="0.2">
      <c r="A27" s="113"/>
      <c r="B27" s="107"/>
      <c r="C27" s="108"/>
      <c r="D27" s="109"/>
      <c r="E27" s="110" t="s">
        <v>36</v>
      </c>
      <c r="F27" s="111"/>
      <c r="G27" s="17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18"/>
      <c r="W27" s="16"/>
    </row>
    <row r="28" spans="1:48" ht="13.5" customHeight="1" x14ac:dyDescent="0.2">
      <c r="A28" s="113"/>
      <c r="B28" s="107"/>
      <c r="C28" s="108"/>
      <c r="D28" s="109"/>
      <c r="E28" s="110"/>
      <c r="F28" s="111"/>
      <c r="G28" s="13"/>
      <c r="H28" s="2"/>
      <c r="I28" s="2"/>
      <c r="J28" s="2"/>
      <c r="K28" s="2"/>
      <c r="L28" s="2"/>
      <c r="M28" s="2"/>
      <c r="N28" s="2"/>
      <c r="O28" s="2"/>
      <c r="P28" s="14"/>
      <c r="Q28" s="2"/>
      <c r="R28" s="2"/>
      <c r="S28" s="2"/>
      <c r="T28" s="2"/>
      <c r="U28" s="2"/>
      <c r="V28" s="18"/>
      <c r="W28" s="16"/>
    </row>
    <row r="29" spans="1:48" x14ac:dyDescent="0.2">
      <c r="A29" s="114"/>
      <c r="B29" s="107"/>
      <c r="C29" s="108"/>
      <c r="D29" s="109"/>
      <c r="E29" s="19"/>
      <c r="F29" s="20"/>
      <c r="G29" s="17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18"/>
      <c r="W29" s="16"/>
    </row>
    <row r="30" spans="1:48" ht="2.25" hidden="1" customHeight="1" x14ac:dyDescent="0.2">
      <c r="B30" s="107"/>
      <c r="C30" s="108"/>
      <c r="D30" s="109"/>
      <c r="E30" s="110"/>
      <c r="F30" s="111"/>
      <c r="G30" s="13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18"/>
      <c r="W30" s="16"/>
    </row>
    <row r="31" spans="1:48" ht="12.75" hidden="1" customHeight="1" x14ac:dyDescent="0.2">
      <c r="B31" s="107"/>
      <c r="C31" s="108"/>
      <c r="D31" s="109"/>
      <c r="E31" s="110"/>
      <c r="F31" s="111"/>
      <c r="G31" s="21"/>
      <c r="H31" s="2"/>
      <c r="I31" s="2"/>
      <c r="J31" s="2"/>
      <c r="K31" s="2"/>
      <c r="L31" s="2"/>
      <c r="M31" s="2"/>
      <c r="N31" s="2"/>
      <c r="O31" s="2"/>
      <c r="P31" s="14"/>
      <c r="Q31" s="2"/>
      <c r="R31" s="22"/>
      <c r="S31" s="2"/>
      <c r="T31" s="22"/>
      <c r="U31" s="2"/>
      <c r="V31" s="18"/>
      <c r="W31" s="23"/>
    </row>
    <row r="32" spans="1:48" x14ac:dyDescent="0.2">
      <c r="A32" s="112">
        <v>2</v>
      </c>
      <c r="B32" s="104" t="s">
        <v>6</v>
      </c>
      <c r="C32" s="105"/>
      <c r="D32" s="106"/>
      <c r="E32" s="9"/>
      <c r="F32" s="11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97" t="s">
        <v>13</v>
      </c>
      <c r="S32" s="97"/>
      <c r="T32" s="97"/>
      <c r="U32" s="97"/>
      <c r="V32" s="98"/>
      <c r="W32" s="16">
        <f>W24+W28</f>
        <v>969.12199999999996</v>
      </c>
    </row>
    <row r="33" spans="1:25" x14ac:dyDescent="0.2">
      <c r="A33" s="114"/>
      <c r="B33" s="116"/>
      <c r="C33" s="117"/>
      <c r="D33" s="118"/>
      <c r="E33" s="24"/>
      <c r="F33" s="25"/>
      <c r="G33" s="24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99" t="s">
        <v>12</v>
      </c>
      <c r="S33" s="99"/>
      <c r="T33" s="99"/>
      <c r="U33" s="99"/>
      <c r="V33" s="100"/>
      <c r="W33" s="16">
        <f>W26+W30</f>
        <v>262.7405</v>
      </c>
    </row>
    <row r="34" spans="1:25" ht="30" customHeight="1" x14ac:dyDescent="0.2">
      <c r="A34" s="7">
        <v>3</v>
      </c>
      <c r="B34" s="119" t="s">
        <v>11</v>
      </c>
      <c r="C34" s="119"/>
      <c r="D34" s="120"/>
      <c r="E34" s="121" t="s">
        <v>10</v>
      </c>
      <c r="F34" s="122"/>
      <c r="G34" s="27">
        <f>W32</f>
        <v>969.12199999999996</v>
      </c>
      <c r="H34" s="28" t="s">
        <v>0</v>
      </c>
      <c r="I34" s="29">
        <v>0.13750000000000001</v>
      </c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30">
        <f>G34*I34</f>
        <v>133.25427500000001</v>
      </c>
    </row>
    <row r="35" spans="1:25" ht="12.75" customHeight="1" x14ac:dyDescent="0.2">
      <c r="A35" s="112">
        <v>4</v>
      </c>
      <c r="B35" s="105" t="s">
        <v>9</v>
      </c>
      <c r="C35" s="105"/>
      <c r="D35" s="106"/>
      <c r="E35" s="87" t="s">
        <v>8</v>
      </c>
      <c r="F35" s="89"/>
      <c r="G35" s="9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2"/>
    </row>
    <row r="36" spans="1:25" x14ac:dyDescent="0.2">
      <c r="A36" s="113"/>
      <c r="B36" s="108"/>
      <c r="C36" s="108"/>
      <c r="D36" s="109"/>
      <c r="E36" s="110"/>
      <c r="F36" s="111"/>
      <c r="G36" s="31">
        <f>W32+W34</f>
        <v>1102.3762750000001</v>
      </c>
      <c r="H36" s="2" t="s">
        <v>0</v>
      </c>
      <c r="I36" s="2">
        <v>0.06</v>
      </c>
      <c r="J36" s="2" t="s">
        <v>0</v>
      </c>
      <c r="K36" s="22">
        <v>2.5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16">
        <f>G36*I36*K36</f>
        <v>165.35644125000002</v>
      </c>
    </row>
    <row r="37" spans="1:25" x14ac:dyDescent="0.2">
      <c r="A37" s="114"/>
      <c r="B37" s="108"/>
      <c r="C37" s="108"/>
      <c r="D37" s="109"/>
      <c r="E37" s="110"/>
      <c r="F37" s="111"/>
      <c r="G37" s="31"/>
      <c r="H37" s="2"/>
      <c r="I37" s="2"/>
      <c r="J37" s="2"/>
      <c r="K37" s="2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16"/>
    </row>
    <row r="38" spans="1:25" ht="0.75" customHeight="1" x14ac:dyDescent="0.2">
      <c r="A38" s="32"/>
      <c r="B38" s="2"/>
      <c r="C38" s="2"/>
      <c r="D38" s="18"/>
      <c r="E38" s="17" t="s">
        <v>7</v>
      </c>
      <c r="F38" s="18"/>
      <c r="G38" s="17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16"/>
    </row>
    <row r="39" spans="1:25" ht="12.75" hidden="1" customHeight="1" x14ac:dyDescent="0.2">
      <c r="A39" s="32"/>
      <c r="B39" s="2"/>
      <c r="C39" s="2"/>
      <c r="D39" s="18"/>
      <c r="E39" s="17"/>
      <c r="F39" s="18"/>
      <c r="G39" s="17"/>
      <c r="H39" s="14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16"/>
    </row>
    <row r="40" spans="1:25" x14ac:dyDescent="0.2">
      <c r="A40" s="7">
        <v>5</v>
      </c>
      <c r="B40" s="33" t="s">
        <v>6</v>
      </c>
      <c r="C40" s="33"/>
      <c r="D40" s="34"/>
      <c r="E40" s="35"/>
      <c r="F40" s="34"/>
      <c r="G40" s="35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0">
        <f>W32+W33+W34+W36</f>
        <v>1530.47321625</v>
      </c>
    </row>
    <row r="41" spans="1:25" ht="16.5" customHeight="1" x14ac:dyDescent="0.2">
      <c r="A41" s="112">
        <v>6</v>
      </c>
      <c r="B41" s="88" t="s">
        <v>5</v>
      </c>
      <c r="C41" s="88"/>
      <c r="D41" s="89"/>
      <c r="E41" s="9"/>
      <c r="F41" s="11"/>
      <c r="G41" s="9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2"/>
    </row>
    <row r="42" spans="1:25" ht="18" customHeight="1" x14ac:dyDescent="0.2">
      <c r="A42" s="113"/>
      <c r="B42" s="115"/>
      <c r="C42" s="115"/>
      <c r="D42" s="111"/>
      <c r="E42" s="110" t="s">
        <v>4</v>
      </c>
      <c r="F42" s="111"/>
      <c r="G42" s="17">
        <v>961</v>
      </c>
      <c r="H42" s="2" t="s">
        <v>0</v>
      </c>
      <c r="I42" s="2">
        <v>0.2</v>
      </c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36">
        <f>G42*I42</f>
        <v>192.20000000000002</v>
      </c>
    </row>
    <row r="43" spans="1:25" ht="15.75" customHeight="1" x14ac:dyDescent="0.2">
      <c r="A43" s="114"/>
      <c r="B43" s="91"/>
      <c r="C43" s="91"/>
      <c r="D43" s="92"/>
      <c r="E43" s="24"/>
      <c r="F43" s="25"/>
      <c r="G43" s="24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3"/>
    </row>
    <row r="44" spans="1:25" ht="19.5" customHeight="1" x14ac:dyDescent="0.2">
      <c r="A44" s="112">
        <v>7</v>
      </c>
      <c r="B44" s="88" t="s">
        <v>3</v>
      </c>
      <c r="C44" s="88"/>
      <c r="D44" s="89"/>
      <c r="E44" s="2"/>
      <c r="F44" s="18"/>
      <c r="G44" s="17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16"/>
    </row>
    <row r="45" spans="1:25" ht="15.75" customHeight="1" x14ac:dyDescent="0.2">
      <c r="A45" s="113"/>
      <c r="B45" s="115"/>
      <c r="C45" s="115"/>
      <c r="D45" s="111"/>
      <c r="E45" s="110" t="s">
        <v>2</v>
      </c>
      <c r="F45" s="111"/>
      <c r="G45" s="17">
        <v>480</v>
      </c>
      <c r="H45" s="2" t="s">
        <v>0</v>
      </c>
      <c r="I45" s="2">
        <v>8</v>
      </c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16">
        <f>G45*I45</f>
        <v>3840</v>
      </c>
    </row>
    <row r="46" spans="1:25" ht="32.25" customHeight="1" x14ac:dyDescent="0.2">
      <c r="A46" s="114"/>
      <c r="B46" s="91"/>
      <c r="C46" s="91"/>
      <c r="D46" s="92"/>
      <c r="E46" s="2"/>
      <c r="F46" s="18"/>
      <c r="G46" s="17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16"/>
    </row>
    <row r="47" spans="1:25" ht="51.75" customHeight="1" x14ac:dyDescent="0.2">
      <c r="A47" s="7">
        <v>8</v>
      </c>
      <c r="B47" s="119" t="s">
        <v>1</v>
      </c>
      <c r="C47" s="119"/>
      <c r="D47" s="120"/>
      <c r="E47" s="121" t="s">
        <v>37</v>
      </c>
      <c r="F47" s="122"/>
      <c r="G47" s="45">
        <f>W40+W42+W45</f>
        <v>5562.6732162500002</v>
      </c>
      <c r="H47" s="37" t="s">
        <v>0</v>
      </c>
      <c r="I47" s="38">
        <v>5.12</v>
      </c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46">
        <v>28480.87</v>
      </c>
    </row>
    <row r="48" spans="1:25" ht="22.5" customHeight="1" x14ac:dyDescent="0.2">
      <c r="A48" s="7">
        <v>9</v>
      </c>
      <c r="B48" s="67" t="s">
        <v>35</v>
      </c>
      <c r="C48" s="39"/>
      <c r="D48" s="40"/>
      <c r="E48" s="123"/>
      <c r="F48" s="124"/>
      <c r="G48" s="125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  <c r="U48" s="126"/>
      <c r="V48" s="127"/>
      <c r="W48" s="66">
        <f>W47</f>
        <v>28480.87</v>
      </c>
      <c r="Y48" s="44"/>
    </row>
    <row r="49" spans="1:256" ht="19.5" customHeight="1" x14ac:dyDescent="0.2">
      <c r="A49" s="7">
        <v>10</v>
      </c>
      <c r="B49" s="128" t="s">
        <v>53</v>
      </c>
      <c r="C49" s="129"/>
      <c r="D49" s="130"/>
      <c r="E49" s="73"/>
      <c r="F49" s="75"/>
      <c r="G49" s="73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5"/>
      <c r="V49" s="59"/>
      <c r="W49" s="66">
        <f>W48*0.2</f>
        <v>5696.174</v>
      </c>
    </row>
    <row r="50" spans="1:256" ht="22.5" hidden="1" customHeight="1" x14ac:dyDescent="0.2">
      <c r="A50" s="7"/>
      <c r="B50" s="60"/>
      <c r="C50" s="60"/>
      <c r="D50" s="60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41"/>
    </row>
    <row r="51" spans="1:256" ht="14.25" hidden="1" customHeight="1" x14ac:dyDescent="0.2">
      <c r="A51" s="61"/>
      <c r="B51" s="62"/>
      <c r="C51" s="62"/>
      <c r="D51" s="62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30"/>
    </row>
    <row r="52" spans="1:256" ht="14.25" customHeight="1" x14ac:dyDescent="0.2">
      <c r="A52" s="64">
        <v>11</v>
      </c>
      <c r="B52" s="68" t="s">
        <v>54</v>
      </c>
      <c r="C52" s="69"/>
      <c r="D52" s="70"/>
      <c r="E52" s="71"/>
      <c r="F52" s="72"/>
      <c r="G52" s="71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2"/>
      <c r="V52" s="63"/>
      <c r="W52" s="65">
        <f>W48+W49</f>
        <v>34177.044000000002</v>
      </c>
    </row>
    <row r="53" spans="1:256" ht="14.25" customHeight="1" x14ac:dyDescent="0.2">
      <c r="B53" s="47"/>
      <c r="C53" s="47"/>
      <c r="D53" s="47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2"/>
    </row>
    <row r="54" spans="1:256" s="49" customFormat="1" ht="16.5" customHeight="1" x14ac:dyDescent="0.25">
      <c r="A54" s="43" t="s">
        <v>39</v>
      </c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  <c r="FP54" s="43"/>
      <c r="FQ54" s="43"/>
      <c r="FR54" s="43"/>
      <c r="FS54" s="43"/>
      <c r="FT54" s="43"/>
      <c r="FU54" s="43"/>
      <c r="FV54" s="43"/>
      <c r="FW54" s="43"/>
      <c r="FX54" s="43"/>
      <c r="FY54" s="43"/>
      <c r="FZ54" s="43"/>
      <c r="GA54" s="43"/>
      <c r="GB54" s="43"/>
      <c r="GC54" s="43"/>
      <c r="GD54" s="43"/>
      <c r="GE54" s="43"/>
      <c r="GF54" s="43"/>
      <c r="GG54" s="43"/>
      <c r="GH54" s="43"/>
      <c r="GI54" s="43"/>
      <c r="GJ54" s="43"/>
      <c r="GK54" s="43"/>
      <c r="GL54" s="43"/>
      <c r="GM54" s="43"/>
      <c r="GN54" s="43"/>
      <c r="GO54" s="43"/>
      <c r="GP54" s="43"/>
      <c r="GQ54" s="43"/>
      <c r="GR54" s="43"/>
      <c r="GS54" s="43"/>
      <c r="GT54" s="43"/>
      <c r="GU54" s="43"/>
      <c r="GV54" s="43"/>
      <c r="GW54" s="43"/>
      <c r="GX54" s="43"/>
      <c r="GY54" s="43"/>
      <c r="GZ54" s="43"/>
      <c r="HA54" s="43"/>
      <c r="HB54" s="43"/>
      <c r="HC54" s="43"/>
      <c r="HD54" s="43"/>
      <c r="HE54" s="43"/>
      <c r="HF54" s="43"/>
      <c r="HG54" s="43"/>
      <c r="HH54" s="43"/>
      <c r="HI54" s="43"/>
      <c r="HJ54" s="43"/>
      <c r="HK54" s="43"/>
      <c r="HL54" s="43"/>
      <c r="HM54" s="43"/>
      <c r="HN54" s="43"/>
      <c r="HO54" s="43"/>
      <c r="HP54" s="43"/>
      <c r="HQ54" s="43"/>
      <c r="HR54" s="43"/>
      <c r="HS54" s="43"/>
      <c r="HT54" s="43"/>
      <c r="HU54" s="43"/>
      <c r="HV54" s="43"/>
      <c r="HW54" s="43"/>
      <c r="HX54" s="43"/>
      <c r="HY54" s="43"/>
      <c r="HZ54" s="43"/>
      <c r="IA54" s="43"/>
      <c r="IB54" s="43"/>
      <c r="IC54" s="43"/>
      <c r="ID54" s="43"/>
      <c r="IE54" s="43"/>
      <c r="IF54" s="43"/>
      <c r="IG54" s="43"/>
      <c r="IH54" s="43"/>
      <c r="II54" s="43"/>
      <c r="IJ54" s="43"/>
      <c r="IK54" s="43"/>
      <c r="IL54" s="43"/>
      <c r="IM54" s="43"/>
      <c r="IN54" s="43"/>
      <c r="IO54" s="43"/>
      <c r="IP54" s="43"/>
      <c r="IQ54" s="43"/>
      <c r="IR54" s="43"/>
      <c r="IS54" s="43"/>
      <c r="IT54" s="43"/>
      <c r="IU54" s="43"/>
      <c r="IV54" s="43"/>
    </row>
    <row r="55" spans="1:256" s="50" customFormat="1" ht="16.5" customHeight="1" x14ac:dyDescent="0.25">
      <c r="A55" s="43" t="s">
        <v>40</v>
      </c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  <c r="FP55" s="43"/>
      <c r="FQ55" s="43"/>
      <c r="FR55" s="43"/>
      <c r="FS55" s="43"/>
      <c r="FT55" s="43"/>
      <c r="FU55" s="43"/>
      <c r="FV55" s="43"/>
      <c r="FW55" s="43"/>
      <c r="FX55" s="43"/>
      <c r="FY55" s="43"/>
      <c r="FZ55" s="43"/>
      <c r="GA55" s="43"/>
      <c r="GB55" s="43"/>
      <c r="GC55" s="43"/>
      <c r="GD55" s="43"/>
      <c r="GE55" s="43"/>
      <c r="GF55" s="43"/>
      <c r="GG55" s="43"/>
      <c r="GH55" s="43"/>
      <c r="GI55" s="43"/>
      <c r="GJ55" s="43"/>
      <c r="GK55" s="43"/>
      <c r="GL55" s="43"/>
      <c r="GM55" s="43"/>
      <c r="GN55" s="43"/>
      <c r="GO55" s="43"/>
      <c r="GP55" s="43"/>
      <c r="GQ55" s="43"/>
      <c r="GR55" s="43"/>
      <c r="GS55" s="43"/>
      <c r="GT55" s="43"/>
      <c r="GU55" s="43"/>
      <c r="GV55" s="43"/>
      <c r="GW55" s="43"/>
      <c r="GX55" s="43"/>
      <c r="GY55" s="43"/>
      <c r="GZ55" s="43"/>
      <c r="HA55" s="43"/>
      <c r="HB55" s="43"/>
      <c r="HC55" s="43"/>
      <c r="HD55" s="43"/>
      <c r="HE55" s="43"/>
      <c r="HF55" s="43"/>
      <c r="HG55" s="43"/>
      <c r="HH55" s="43"/>
      <c r="HI55" s="43"/>
      <c r="HJ55" s="43"/>
      <c r="HK55" s="43"/>
      <c r="HL55" s="43"/>
      <c r="HM55" s="43"/>
      <c r="HN55" s="43"/>
      <c r="HO55" s="43"/>
      <c r="HP55" s="43"/>
      <c r="HQ55" s="43"/>
      <c r="HR55" s="43"/>
      <c r="HS55" s="43"/>
      <c r="HT55" s="43"/>
      <c r="HU55" s="43"/>
      <c r="HV55" s="43"/>
      <c r="HW55" s="43"/>
      <c r="HX55" s="43"/>
      <c r="HY55" s="43"/>
      <c r="HZ55" s="43"/>
      <c r="IA55" s="43"/>
      <c r="IB55" s="43"/>
      <c r="IC55" s="43"/>
      <c r="ID55" s="43"/>
      <c r="IE55" s="43"/>
      <c r="IF55" s="43"/>
      <c r="IG55" s="43"/>
      <c r="IH55" s="43"/>
      <c r="II55" s="43"/>
      <c r="IJ55" s="43"/>
      <c r="IK55" s="43"/>
      <c r="IL55" s="43"/>
      <c r="IM55" s="43"/>
      <c r="IN55" s="43"/>
      <c r="IO55" s="43"/>
      <c r="IP55" s="43"/>
      <c r="IQ55" s="43"/>
      <c r="IR55" s="43"/>
      <c r="IS55" s="43"/>
      <c r="IT55" s="43"/>
      <c r="IU55" s="43"/>
      <c r="IV55" s="43"/>
    </row>
    <row r="56" spans="1:256" s="51" customFormat="1" ht="12.75" customHeight="1" x14ac:dyDescent="0.25">
      <c r="A56" s="43" t="s">
        <v>41</v>
      </c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  <c r="FP56" s="43"/>
      <c r="FQ56" s="43"/>
      <c r="FR56" s="43"/>
      <c r="FS56" s="43"/>
      <c r="FT56" s="43"/>
      <c r="FU56" s="43"/>
      <c r="FV56" s="43"/>
      <c r="FW56" s="43"/>
      <c r="FX56" s="43"/>
      <c r="FY56" s="43"/>
      <c r="FZ56" s="43"/>
      <c r="GA56" s="43"/>
      <c r="GB56" s="43"/>
      <c r="GC56" s="43"/>
      <c r="GD56" s="43"/>
      <c r="GE56" s="43"/>
      <c r="GF56" s="43"/>
      <c r="GG56" s="43"/>
      <c r="GH56" s="43"/>
      <c r="GI56" s="43"/>
      <c r="GJ56" s="43"/>
      <c r="GK56" s="43"/>
      <c r="GL56" s="43"/>
      <c r="GM56" s="43"/>
      <c r="GN56" s="43"/>
      <c r="GO56" s="43"/>
      <c r="GP56" s="43"/>
      <c r="GQ56" s="43"/>
      <c r="GR56" s="43"/>
      <c r="GS56" s="43"/>
      <c r="GT56" s="43"/>
      <c r="GU56" s="43"/>
      <c r="GV56" s="43"/>
      <c r="GW56" s="43"/>
      <c r="GX56" s="43"/>
      <c r="GY56" s="43"/>
      <c r="GZ56" s="43"/>
      <c r="HA56" s="43"/>
      <c r="HB56" s="43"/>
      <c r="HC56" s="43"/>
      <c r="HD56" s="43"/>
      <c r="HE56" s="43"/>
      <c r="HF56" s="43"/>
      <c r="HG56" s="43"/>
      <c r="HH56" s="43"/>
      <c r="HI56" s="43"/>
      <c r="HJ56" s="43"/>
      <c r="HK56" s="43"/>
      <c r="HL56" s="43"/>
      <c r="HM56" s="43"/>
      <c r="HN56" s="43"/>
      <c r="HO56" s="43"/>
      <c r="HP56" s="43"/>
      <c r="HQ56" s="43"/>
      <c r="HR56" s="43"/>
      <c r="HS56" s="43"/>
      <c r="HT56" s="43"/>
      <c r="HU56" s="43"/>
      <c r="HV56" s="43"/>
      <c r="HW56" s="43"/>
      <c r="HX56" s="43"/>
      <c r="HY56" s="43"/>
      <c r="HZ56" s="43"/>
      <c r="IA56" s="43"/>
      <c r="IB56" s="43"/>
      <c r="IC56" s="43"/>
      <c r="ID56" s="43"/>
      <c r="IE56" s="43"/>
      <c r="IF56" s="43"/>
      <c r="IG56" s="43"/>
      <c r="IH56" s="43"/>
      <c r="II56" s="43"/>
      <c r="IJ56" s="43"/>
      <c r="IK56" s="43"/>
      <c r="IL56" s="43"/>
      <c r="IM56" s="43"/>
      <c r="IN56" s="43"/>
      <c r="IO56" s="43"/>
      <c r="IP56" s="43"/>
      <c r="IQ56" s="43"/>
      <c r="IR56" s="43"/>
      <c r="IS56" s="43"/>
      <c r="IT56" s="43"/>
      <c r="IU56" s="43"/>
      <c r="IV56" s="43"/>
    </row>
    <row r="57" spans="1:256" s="49" customFormat="1" ht="15.75" x14ac:dyDescent="0.25">
      <c r="A57" s="52" t="s">
        <v>42</v>
      </c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  <c r="FP57" s="43"/>
      <c r="FQ57" s="43"/>
      <c r="FR57" s="43"/>
      <c r="FS57" s="43"/>
      <c r="FT57" s="43"/>
      <c r="FU57" s="43"/>
      <c r="FV57" s="43"/>
      <c r="FW57" s="43"/>
      <c r="FX57" s="43"/>
      <c r="FY57" s="43"/>
      <c r="FZ57" s="43"/>
      <c r="GA57" s="43"/>
      <c r="GB57" s="43"/>
      <c r="GC57" s="43"/>
      <c r="GD57" s="43"/>
      <c r="GE57" s="43"/>
      <c r="GF57" s="43"/>
      <c r="GG57" s="43"/>
      <c r="GH57" s="43"/>
      <c r="GI57" s="43"/>
      <c r="GJ57" s="43"/>
      <c r="GK57" s="43"/>
      <c r="GL57" s="43"/>
      <c r="GM57" s="43"/>
      <c r="GN57" s="43"/>
      <c r="GO57" s="43"/>
      <c r="GP57" s="43"/>
      <c r="GQ57" s="43"/>
      <c r="GR57" s="43"/>
      <c r="GS57" s="43"/>
      <c r="GT57" s="43"/>
      <c r="GU57" s="43"/>
      <c r="GV57" s="43"/>
      <c r="GW57" s="43"/>
      <c r="GX57" s="43"/>
      <c r="GY57" s="43"/>
      <c r="GZ57" s="43"/>
      <c r="HA57" s="43"/>
      <c r="HB57" s="43"/>
      <c r="HC57" s="43"/>
      <c r="HD57" s="43"/>
      <c r="HE57" s="43"/>
      <c r="HF57" s="43"/>
      <c r="HG57" s="43"/>
      <c r="HH57" s="43"/>
      <c r="HI57" s="43"/>
      <c r="HJ57" s="43"/>
      <c r="HK57" s="43"/>
      <c r="HL57" s="43"/>
      <c r="HM57" s="43"/>
      <c r="HN57" s="43"/>
      <c r="HO57" s="43"/>
      <c r="HP57" s="43"/>
      <c r="HQ57" s="43"/>
      <c r="HR57" s="43"/>
      <c r="HS57" s="43"/>
      <c r="HT57" s="43"/>
      <c r="HU57" s="43"/>
      <c r="HV57" s="43"/>
      <c r="HW57" s="43"/>
      <c r="HX57" s="43"/>
      <c r="HY57" s="43"/>
      <c r="HZ57" s="43"/>
      <c r="IA57" s="43"/>
      <c r="IB57" s="43"/>
      <c r="IC57" s="43"/>
      <c r="ID57" s="43"/>
      <c r="IE57" s="43"/>
      <c r="IF57" s="43"/>
      <c r="IG57" s="43"/>
      <c r="IH57" s="43"/>
      <c r="II57" s="43"/>
      <c r="IJ57" s="43"/>
      <c r="IK57" s="43"/>
      <c r="IL57" s="43"/>
      <c r="IM57" s="43"/>
      <c r="IN57" s="43"/>
      <c r="IO57" s="43"/>
      <c r="IP57" s="43"/>
      <c r="IQ57" s="43"/>
      <c r="IR57" s="43"/>
      <c r="IS57" s="43"/>
      <c r="IT57" s="43"/>
      <c r="IU57" s="43"/>
      <c r="IV57" s="43"/>
    </row>
    <row r="58" spans="1:256" s="49" customFormat="1" ht="15.75" x14ac:dyDescent="0.25">
      <c r="A58" s="43" t="s">
        <v>43</v>
      </c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  <c r="FP58" s="43"/>
      <c r="FQ58" s="43"/>
      <c r="FR58" s="43"/>
      <c r="FS58" s="43"/>
      <c r="FT58" s="43"/>
      <c r="FU58" s="43"/>
      <c r="FV58" s="43"/>
      <c r="FW58" s="43"/>
      <c r="FX58" s="43"/>
      <c r="FY58" s="43"/>
      <c r="FZ58" s="43"/>
      <c r="GA58" s="43"/>
      <c r="GB58" s="43"/>
      <c r="GC58" s="43"/>
      <c r="GD58" s="43"/>
      <c r="GE58" s="43"/>
      <c r="GF58" s="43"/>
      <c r="GG58" s="43"/>
      <c r="GH58" s="43"/>
      <c r="GI58" s="43"/>
      <c r="GJ58" s="43"/>
      <c r="GK58" s="43"/>
      <c r="GL58" s="43"/>
      <c r="GM58" s="43"/>
      <c r="GN58" s="43"/>
      <c r="GO58" s="43"/>
      <c r="GP58" s="43"/>
      <c r="GQ58" s="43"/>
      <c r="GR58" s="43"/>
      <c r="GS58" s="43"/>
      <c r="GT58" s="43"/>
      <c r="GU58" s="43"/>
      <c r="GV58" s="43"/>
      <c r="GW58" s="43"/>
      <c r="GX58" s="43"/>
      <c r="GY58" s="43"/>
      <c r="GZ58" s="43"/>
      <c r="HA58" s="43"/>
      <c r="HB58" s="43"/>
      <c r="HC58" s="43"/>
      <c r="HD58" s="43"/>
      <c r="HE58" s="43"/>
      <c r="HF58" s="43"/>
      <c r="HG58" s="43"/>
      <c r="HH58" s="43"/>
      <c r="HI58" s="43"/>
      <c r="HJ58" s="43"/>
      <c r="HK58" s="43"/>
      <c r="HL58" s="43"/>
      <c r="HM58" s="43"/>
      <c r="HN58" s="43"/>
      <c r="HO58" s="43"/>
      <c r="HP58" s="43"/>
      <c r="HQ58" s="43"/>
      <c r="HR58" s="43"/>
      <c r="HS58" s="43"/>
      <c r="HT58" s="43"/>
      <c r="HU58" s="43"/>
      <c r="HV58" s="43"/>
      <c r="HW58" s="43"/>
      <c r="HX58" s="43"/>
      <c r="HY58" s="43"/>
      <c r="HZ58" s="43"/>
      <c r="IA58" s="43"/>
      <c r="IB58" s="43"/>
      <c r="IC58" s="43"/>
      <c r="ID58" s="43"/>
      <c r="IE58" s="43"/>
      <c r="IF58" s="43"/>
      <c r="IG58" s="43"/>
      <c r="IH58" s="43"/>
      <c r="II58" s="43"/>
      <c r="IJ58" s="43"/>
      <c r="IK58" s="43"/>
      <c r="IL58" s="43"/>
      <c r="IM58" s="43"/>
      <c r="IN58" s="43"/>
      <c r="IO58" s="43"/>
      <c r="IP58" s="43"/>
      <c r="IQ58" s="43"/>
      <c r="IR58" s="43"/>
      <c r="IS58" s="43"/>
      <c r="IT58" s="43"/>
      <c r="IU58" s="43"/>
      <c r="IV58" s="43"/>
    </row>
    <row r="59" spans="1:256" s="50" customFormat="1" ht="12.75" customHeight="1" x14ac:dyDescent="0.2">
      <c r="A59" s="53"/>
      <c r="B59" s="53"/>
      <c r="C59" s="53"/>
      <c r="D59" s="53"/>
      <c r="E59" s="53"/>
      <c r="F59" s="53"/>
      <c r="G59" s="53"/>
      <c r="H59" s="53"/>
      <c r="I59" s="53"/>
    </row>
  </sheetData>
  <mergeCells count="53">
    <mergeCell ref="B49:D49"/>
    <mergeCell ref="E49:F49"/>
    <mergeCell ref="C2:U2"/>
    <mergeCell ref="E35:F37"/>
    <mergeCell ref="E48:F48"/>
    <mergeCell ref="B47:D47"/>
    <mergeCell ref="E47:F47"/>
    <mergeCell ref="G48:V48"/>
    <mergeCell ref="A44:A46"/>
    <mergeCell ref="B44:D46"/>
    <mergeCell ref="E45:F45"/>
    <mergeCell ref="E27:F27"/>
    <mergeCell ref="A41:A43"/>
    <mergeCell ref="B41:D43"/>
    <mergeCell ref="E42:F42"/>
    <mergeCell ref="E28:F28"/>
    <mergeCell ref="E30:F30"/>
    <mergeCell ref="E31:F31"/>
    <mergeCell ref="A32:A33"/>
    <mergeCell ref="B32:D33"/>
    <mergeCell ref="A23:A29"/>
    <mergeCell ref="B34:D34"/>
    <mergeCell ref="E34:F34"/>
    <mergeCell ref="A35:A37"/>
    <mergeCell ref="AA16:AV16"/>
    <mergeCell ref="AA18:AV18"/>
    <mergeCell ref="AA19:AV19"/>
    <mergeCell ref="A20:A21"/>
    <mergeCell ref="B20:D21"/>
    <mergeCell ref="E20:F21"/>
    <mergeCell ref="G20:V21"/>
    <mergeCell ref="AA15:AV15"/>
    <mergeCell ref="B11:W11"/>
    <mergeCell ref="B12:W12"/>
    <mergeCell ref="A13:W13"/>
    <mergeCell ref="A3:D3"/>
    <mergeCell ref="A4:C4"/>
    <mergeCell ref="C1:W1"/>
    <mergeCell ref="B52:D52"/>
    <mergeCell ref="E52:F52"/>
    <mergeCell ref="G49:U49"/>
    <mergeCell ref="G52:U52"/>
    <mergeCell ref="R32:V32"/>
    <mergeCell ref="R33:V33"/>
    <mergeCell ref="B22:D22"/>
    <mergeCell ref="E22:F22"/>
    <mergeCell ref="G22:V22"/>
    <mergeCell ref="B23:D31"/>
    <mergeCell ref="E23:F23"/>
    <mergeCell ref="E24:F24"/>
    <mergeCell ref="E25:F25"/>
    <mergeCell ref="E26:F26"/>
    <mergeCell ref="B35:D37"/>
  </mergeCells>
  <pageMargins left="0.39370078740157483" right="0" top="0.15748031496062992" bottom="0.15748031496062992" header="0.15748031496062992" footer="0.15748031496062992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Fel'chushkina Kseniya Vladimirovna</cp:lastModifiedBy>
  <cp:lastPrinted>2022-11-17T07:41:33Z</cp:lastPrinted>
  <dcterms:created xsi:type="dcterms:W3CDTF">2017-07-31T08:48:50Z</dcterms:created>
  <dcterms:modified xsi:type="dcterms:W3CDTF">2022-12-07T05:02:57Z</dcterms:modified>
</cp:coreProperties>
</file>