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ВЛИ Зеленая горка" sheetId="3" r:id="rId1"/>
    <sheet name="геодезия 0,7" sheetId="7" r:id="rId2"/>
    <sheet name="Лист1" sheetId="1" r:id="rId3"/>
  </sheets>
  <definedNames>
    <definedName name="_xlnm.Print_Titles" localSheetId="0">'ВЛИ Зеленая горка'!$16:$16</definedName>
    <definedName name="_xlnm.Print_Area" localSheetId="0">'ВЛИ Зеленая горка'!$A$1:$I$46</definedName>
    <definedName name="_xlnm.Print_Area" localSheetId="1">'геодезия 0,7'!$A$1:$H$50</definedName>
  </definedNames>
  <calcPr calcId="152511"/>
</workbook>
</file>

<file path=xl/calcChain.xml><?xml version="1.0" encoding="utf-8"?>
<calcChain xmlns="http://schemas.openxmlformats.org/spreadsheetml/2006/main">
  <c r="I33" i="3" l="1"/>
  <c r="I17" i="3"/>
  <c r="H32" i="7" l="1"/>
  <c r="I32" i="3" l="1"/>
  <c r="H40" i="7"/>
  <c r="I25" i="3" l="1"/>
  <c r="I30" i="3" s="1"/>
  <c r="H28" i="7" l="1"/>
  <c r="H22" i="7"/>
  <c r="H16" i="7"/>
  <c r="H34" i="7" s="1"/>
  <c r="H36" i="7" l="1"/>
  <c r="H38" i="7" l="1"/>
  <c r="H39" i="7" s="1"/>
  <c r="H41" i="7" s="1"/>
  <c r="I31" i="3" l="1"/>
  <c r="I34" i="3" s="1"/>
  <c r="I35" i="3" l="1"/>
  <c r="I36" i="3" s="1"/>
</calcChain>
</file>

<file path=xl/sharedStrings.xml><?xml version="1.0" encoding="utf-8"?>
<sst xmlns="http://schemas.openxmlformats.org/spreadsheetml/2006/main" count="141" uniqueCount="115">
  <si>
    <t xml:space="preserve">Приложение № </t>
  </si>
  <si>
    <t>Утверждаю:</t>
  </si>
  <si>
    <t>Директор</t>
  </si>
  <si>
    <t xml:space="preserve">_____________   </t>
  </si>
  <si>
    <t xml:space="preserve">Инженерно-геодезические изыскания по объекту: </t>
  </si>
  <si>
    <t>(наименование работ и затрат, наименование объекта)</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</si>
  <si>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</si>
  <si>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</si>
  <si>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</si>
  <si>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</si>
  <si>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</si>
  <si>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</si>
  <si>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</si>
  <si>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t>S съемки, га =</t>
  </si>
  <si>
    <t xml:space="preserve">Табл. 9 вид тер.застроенная  </t>
  </si>
  <si>
    <t>Создание инженерно-топографических планов на застроенной территории 
в масштабе 1:500
(камеральные работы)</t>
  </si>
  <si>
    <t xml:space="preserve">Прим. 6 К2=   </t>
  </si>
  <si>
    <t xml:space="preserve">Об. ук. п. 15г К3= </t>
  </si>
  <si>
    <t xml:space="preserve">Об. ук. п. 15д К4= </t>
  </si>
  <si>
    <t>Составление планов подземных и надземных сооружений
в масштабе 1:500</t>
  </si>
  <si>
    <t xml:space="preserve">СБЦ Инженерно-геодезические изыскания- 2004-01-01 г.                                       </t>
  </si>
  <si>
    <r>
      <t>S</t>
    </r>
    <r>
      <rPr>
        <sz val="5"/>
        <color indexed="8"/>
        <rFont val="Arial"/>
        <family val="2"/>
        <charset val="204"/>
      </rPr>
      <t xml:space="preserve">съемки </t>
    </r>
    <r>
      <rPr>
        <sz val="10"/>
        <color indexed="8"/>
        <rFont val="Arial"/>
        <family val="2"/>
        <charset val="204"/>
      </rPr>
      <t>х 320 х К1</t>
    </r>
  </si>
  <si>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</si>
  <si>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</si>
  <si>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</si>
  <si>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</si>
  <si>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Табл. 75 § 1п. 18
Прим. 3</t>
  </si>
  <si>
    <t>Расходы по внутреннему 
транспорту</t>
  </si>
  <si>
    <t xml:space="preserve">СБЦ Инженерно-геодезические изыскания- 2004-01-01 г.               </t>
  </si>
  <si>
    <t xml:space="preserve">Табл. 4 § 1 
Об. ук  п. 9
</t>
  </si>
  <si>
    <t>Расходы по организации и 
ликвидации изысканий</t>
  </si>
  <si>
    <t xml:space="preserve">§ 1 Об. ук  п. 13
Прим. 1            
</t>
  </si>
  <si>
    <t xml:space="preserve">ИТОГО: </t>
  </si>
  <si>
    <t>Инфляционный индекс</t>
  </si>
  <si>
    <t>ИТОГО ПО СМЕТЕ:</t>
  </si>
  <si>
    <t>Составил:</t>
  </si>
  <si>
    <t>Проверил:</t>
  </si>
  <si>
    <t>Смета № 1</t>
  </si>
  <si>
    <t xml:space="preserve">на  рабочую документацию        
</t>
  </si>
  <si>
    <t xml:space="preserve">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</si>
  <si>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</si>
  <si>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</si>
  <si>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</si>
  <si>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</si>
  <si>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</si>
  <si>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</si>
  <si>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
  </si>
  <si>
    <t>Коэффициенты</t>
  </si>
  <si>
    <t>Стадия: Рабочий проект</t>
  </si>
  <si>
    <t>Кст = 1</t>
  </si>
  <si>
    <t xml:space="preserve">K1 = 2.4
Раздел 3.3 Табл.11 примечание п.1 </t>
  </si>
  <si>
    <t>K2 = 1.2
Прим. 4 к табл.11</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</si>
  <si>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</si>
  <si>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</si>
  <si>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</si>
  <si>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</si>
  <si>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</si>
  <si>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</si>
  <si>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</si>
  <si>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</si>
  <si>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</si>
  <si>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</si>
  <si>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</si>
  <si>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</si>
  <si>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</si>
  <si>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</si>
  <si>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</si>
  <si>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</si>
  <si>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</si>
  <si>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</si>
  <si>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</si>
  <si>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</si>
  <si>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</si>
  <si>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</si>
  <si>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</si>
  <si>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</si>
  <si>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</si>
  <si>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</si>
  <si>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r>
      <rPr>
        <i/>
        <sz val="8"/>
        <rFont val="Calibri"/>
        <family val="2"/>
        <charset val="204"/>
      </rPr>
      <t>[</t>
    </r>
    <r>
      <rPr>
        <i/>
        <sz val="8"/>
        <rFont val="Arial"/>
        <family val="2"/>
        <charset val="204"/>
      </rPr>
      <t>подпись (инициалы, фамилия)]</t>
    </r>
  </si>
  <si>
    <t>к договору №       от    "____"___________ 2023 г.</t>
  </si>
  <si>
    <t xml:space="preserve">   Приложение  № _____ к договору № _______ от "____"_________________ 2023г. </t>
  </si>
  <si>
    <t>1 кв 2023 (ИЗ), Письмо Минстроя России от 30.01.2023г. №4125-ИФ/09 прил.5 К = 5.36</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</si>
  <si>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</si>
  <si>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</si>
  <si>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2х 2400</t>
  </si>
  <si>
    <t xml:space="preserve">_____________ </t>
  </si>
  <si>
    <t>"___" _________________  2023 г.</t>
  </si>
  <si>
    <r>
      <t>S</t>
    </r>
    <r>
      <rPr>
        <sz val="5"/>
        <color indexed="8"/>
        <rFont val="Arial"/>
        <family val="2"/>
        <charset val="204"/>
      </rPr>
      <t xml:space="preserve">съемки </t>
    </r>
    <r>
      <rPr>
        <sz val="10"/>
        <color indexed="8"/>
        <rFont val="Arial"/>
        <family val="2"/>
        <charset val="204"/>
      </rPr>
      <t>х 3284 х К1х К2  
х К3</t>
    </r>
  </si>
  <si>
    <t xml:space="preserve">Прим. 4 К1 = </t>
  </si>
  <si>
    <t xml:space="preserve">Об. ук. п. 14 К2= </t>
  </si>
  <si>
    <t xml:space="preserve">Табл. 10 § 1 К3= </t>
  </si>
  <si>
    <r>
      <t>S</t>
    </r>
    <r>
      <rPr>
        <sz val="5"/>
        <color indexed="8"/>
        <rFont val="Arial"/>
        <family val="2"/>
        <charset val="204"/>
      </rPr>
      <t xml:space="preserve">съемки </t>
    </r>
    <r>
      <rPr>
        <sz val="10"/>
        <color indexed="8"/>
        <rFont val="Arial"/>
        <family val="2"/>
        <charset val="204"/>
      </rPr>
      <t>х 1067 х К1х К2  
х К3 х К4</t>
    </r>
  </si>
  <si>
    <t>480 х 6</t>
  </si>
  <si>
    <t>8,75% от  (п. 1 )</t>
  </si>
  <si>
    <t>6% от (п.1 + п.5) х
х 2.0</t>
  </si>
  <si>
    <t>К=2</t>
  </si>
  <si>
    <t>5.36 х п.7</t>
  </si>
  <si>
    <t>Ктек=5.42
2 кв 2023 (ПР), Письмо Минстроя России от 02.05.2023 г. №24756-ИФ/09 прил.5</t>
  </si>
  <si>
    <t>(A + B * Xзад) * Количество * Кст * Ктек
(0 руб + 800 руб * 1) *1 * 0.50 * 5.42</t>
  </si>
  <si>
    <t>Проектирование ВЛИ-0,4кВ от опоры №2-04/5 ВЛИ-0,4кВ ТП-348 до границы земельного участка заявителя с к/н 64:48:040719:213 по адресу: г.Саратов, 8 Дачная, п/л "Зеленая горка". Установка приборов учета расхода электроэнергии.</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</si>
  <si>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С2000=0.049089(млн.руб)
С2001=0.049089*1.25=0.06136125(млн.руб);</t>
  </si>
  <si>
    <t>C * (Aкрайнее / Скрайнее) * Кст * Ктек * K1 * К2 
0.06136125млн.руб * (0.016 / 0.2) * 1 *2.4 * 1.2 * 5.42* 0.805</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</si>
  <si>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</si>
  <si>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</si>
  <si>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</si>
  <si>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</si>
  <si>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</si>
  <si>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</si>
  <si>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</si>
  <si>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</si>
  <si>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</si>
  <si>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2023г.</t>
  </si>
  <si>
    <t>Ведущий инженер-сметчик ООО "ГЭС"</t>
  </si>
  <si>
    <t xml:space="preserve">_____________________ГолахО.И. </t>
  </si>
  <si>
    <t>_____________________ Шокурова Ю.Н.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</si>
</sst>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_-* #,##0_р_._-;\-* #,##0_р_._-;_-* &quot;-&quot;??_р_._-;_-@_-"/>
    <numFmt numFmtId="166" formatCode="0.000000000"/>
  </numFmts>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Arial"/>
      <family val="2"/>
      <charset val="204"/>
    </font>
    <font>
      <sz val="11"/>
      <name val="Arial"/>
      <family val="2"/>
      <charset val="204"/>
    </font>
    <font>
      <sz val="11"/>
      <color indexed="8"/>
      <name val="Arial"/>
      <family val="2"/>
      <charset val="204"/>
    </font>
    <font>
      <b/>
      <sz val="11"/>
      <name val="Arial"/>
      <family val="2"/>
      <charset val="204"/>
    </font>
    <font>
      <i/>
      <sz val="7"/>
      <color theme="1"/>
      <name val="Arial"/>
      <family val="2"/>
      <charset val="204"/>
    </font>
    <font>
      <sz val="10"/>
      <color theme="1"/>
      <name val="Arial"/>
      <family val="2"/>
      <charset val="204"/>
    </font>
    <font>
      <sz val="9"/>
      <color theme="1"/>
      <name val="Arial"/>
      <family val="2"/>
      <charset val="204"/>
    </font>
    <font>
      <sz val="5"/>
      <color indexed="8"/>
      <name val="Arial"/>
      <family val="2"/>
      <charset val="204"/>
    </font>
    <font>
      <sz val="10"/>
      <color indexed="8"/>
      <name val="Arial"/>
      <family val="2"/>
      <charset val="204"/>
    </font>
    <font>
      <sz val="11"/>
      <color theme="1"/>
      <name val="Arial"/>
      <family val="2"/>
      <charset val="204"/>
    </font>
    <font>
      <b/>
      <sz val="10"/>
      <color theme="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b/>
      <sz val="8"/>
      <name val="Arial"/>
      <family val="2"/>
      <charset val="204"/>
    </font>
    <font>
      <sz val="10"/>
      <color rgb="FF000000"/>
      <name val="Arial"/>
      <family val="2"/>
      <charset val="204"/>
    </font>
    <font>
      <i/>
      <sz val="8"/>
      <name val="Arial"/>
      <family val="2"/>
      <charset val="204"/>
    </font>
    <font>
      <i/>
      <sz val="8"/>
      <name val="Calibri"/>
      <family val="2"/>
      <charset val="204"/>
    </font>
    <font>
      <sz val="10"/>
      <color theme="0"/>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top style="thin">
        <color indexed="64"/>
      </top>
      <bottom style="thin">
        <color indexed="64"/>
      </bottom>
      <diagonal/>
    </border>
  </borders>
  <cellStyleXfs count="9">
    <xf numFmtId="0" fontId="0" fillId="0" borderId="0"/>
    <xf numFmtId="0" fontId="5" fillId="0" borderId="0"/>
    <xf numFmtId="164" fontId="5" fillId="0" borderId="0" applyFont="0" applyFill="0" applyBorder="0" applyAlignment="0" applyProtection="0"/>
    <xf numFmtId="0" fontId="6" fillId="0" borderId="0"/>
    <xf numFmtId="0" fontId="4" fillId="0" borderId="0"/>
    <xf numFmtId="0" fontId="6" fillId="0" borderId="0"/>
    <xf numFmtId="0" fontId="3" fillId="0" borderId="0"/>
    <xf numFmtId="0" fontId="2" fillId="0" borderId="0"/>
    <xf numFmtId="0" fontId="1" fillId="0" borderId="0"/>
  </cellStyleXfs>
  <cellXfs count="177">
    <xf numFmtId="0" fontId="0" fillId="0" borderId="0" xfId="0"/>
    <xf numFmtId="0" fontId="6" fillId="0" borderId="0" xfId="1" applyFont="1"/>
    <xf numFmtId="0" fontId="7" fillId="0" borderId="0" xfId="1" applyFont="1"/>
    <xf numFmtId="0" fontId="8" fillId="0" borderId="0" xfId="1" applyFont="1"/>
    <xf numFmtId="0" fontId="9" fillId="0" borderId="0" xfId="1" applyFont="1" applyAlignment="1"/>
    <xf numFmtId="0" fontId="9" fillId="0" borderId="0" xfId="1" applyFont="1" applyAlignment="1">
      <alignment vertical="center" wrapText="1"/>
    </xf>
    <xf numFmtId="0" fontId="8" fillId="0" borderId="0" xfId="1" applyFont="1" applyAlignment="1">
      <alignment horizontal="center"/>
    </xf>
    <xf numFmtId="0" fontId="6" fillId="0" borderId="0" xfId="1" applyFont="1" applyAlignment="1">
      <alignment horizontal="centerContinuous"/>
    </xf>
    <xf numFmtId="0" fontId="10" fillId="0" borderId="0" xfId="1" applyFont="1" applyAlignment="1">
      <alignment horizontal="center" vertical="top"/>
    </xf>
    <xf numFmtId="0" fontId="11" fillId="0" borderId="2" xfId="1" applyFont="1" applyBorder="1" applyAlignment="1">
      <alignment horizontal="center" vertical="center" wrapText="1"/>
    </xf>
    <xf numFmtId="0" fontId="11" fillId="0" borderId="9" xfId="1" applyFont="1" applyBorder="1" applyAlignment="1">
      <alignment horizontal="right" vertical="center" wrapText="1"/>
    </xf>
    <xf numFmtId="0" fontId="11" fillId="0" borderId="10" xfId="1" applyFont="1" applyBorder="1" applyAlignment="1">
      <alignment horizontal="left" vertical="center" wrapText="1"/>
    </xf>
    <xf numFmtId="0" fontId="12" fillId="0" borderId="9" xfId="1" applyFont="1" applyBorder="1" applyAlignment="1">
      <alignment horizontal="left" vertical="center" wrapText="1"/>
    </xf>
    <xf numFmtId="2" fontId="11" fillId="0" borderId="10" xfId="1" applyNumberFormat="1" applyFont="1" applyBorder="1" applyAlignment="1">
      <alignment horizontal="left" wrapText="1"/>
    </xf>
    <xf numFmtId="0" fontId="11" fillId="0" borderId="12" xfId="1" applyFont="1" applyBorder="1" applyAlignment="1">
      <alignment horizontal="right" vertical="center" wrapText="1"/>
    </xf>
    <xf numFmtId="0" fontId="11" fillId="0" borderId="13" xfId="1" applyFont="1" applyBorder="1" applyAlignment="1">
      <alignment horizontal="left" vertical="center" wrapText="1"/>
    </xf>
    <xf numFmtId="2" fontId="11" fillId="0" borderId="13" xfId="1" applyNumberFormat="1" applyFont="1" applyBorder="1" applyAlignment="1">
      <alignment horizontal="left" wrapText="1"/>
    </xf>
    <xf numFmtId="0" fontId="12" fillId="0" borderId="12" xfId="1" applyFont="1" applyBorder="1" applyAlignment="1">
      <alignment horizontal="left" vertical="center" wrapText="1"/>
    </xf>
    <xf numFmtId="0" fontId="12" fillId="0" borderId="12" xfId="1" applyFont="1" applyBorder="1" applyAlignment="1">
      <alignment horizontal="left" vertical="top" wrapText="1"/>
    </xf>
    <xf numFmtId="0" fontId="11" fillId="0" borderId="13" xfId="1" applyFont="1" applyBorder="1" applyAlignment="1">
      <alignment horizontal="left" wrapText="1"/>
    </xf>
    <xf numFmtId="1" fontId="6" fillId="0" borderId="2" xfId="2" applyNumberFormat="1" applyFont="1" applyBorder="1" applyAlignment="1">
      <alignment horizontal="center" vertical="center"/>
    </xf>
    <xf numFmtId="1" fontId="17" fillId="0" borderId="2" xfId="2" applyNumberFormat="1" applyFont="1" applyBorder="1" applyAlignment="1">
      <alignment horizontal="center" vertical="center"/>
    </xf>
    <xf numFmtId="0" fontId="9" fillId="0" borderId="0" xfId="4" applyFont="1" applyAlignment="1"/>
    <xf numFmtId="0" fontId="7" fillId="0" borderId="0" xfId="4" applyFont="1"/>
    <xf numFmtId="0" fontId="7" fillId="0" borderId="0" xfId="4" applyFont="1" applyAlignment="1">
      <alignment horizontal="center" wrapText="1"/>
    </xf>
    <xf numFmtId="0" fontId="7" fillId="0" borderId="0" xfId="4" applyFont="1" applyAlignment="1">
      <alignment horizontal="center"/>
    </xf>
    <xf numFmtId="0" fontId="7" fillId="0" borderId="0" xfId="4" applyFont="1" applyAlignment="1">
      <alignment horizontal="centerContinuous"/>
    </xf>
    <xf numFmtId="0" fontId="18" fillId="0" borderId="0" xfId="4" applyFont="1" applyAlignment="1">
      <alignment horizontal="center" vertical="top"/>
    </xf>
    <xf numFmtId="0" fontId="19" fillId="0" borderId="14" xfId="4" applyNumberFormat="1" applyFont="1" applyBorder="1" applyAlignment="1">
      <alignment horizontal="center" vertical="top" wrapText="1"/>
    </xf>
    <xf numFmtId="0" fontId="20" fillId="0" borderId="14" xfId="4" applyNumberFormat="1" applyFont="1" applyBorder="1" applyAlignment="1">
      <alignment horizontal="center" vertical="top" wrapText="1"/>
    </xf>
    <xf numFmtId="166" fontId="7" fillId="0" borderId="0" xfId="4" applyNumberFormat="1" applyFont="1"/>
    <xf numFmtId="49" fontId="15" fillId="0" borderId="14" xfId="4" applyNumberFormat="1" applyFont="1" applyBorder="1" applyAlignment="1">
      <alignment horizontal="center" wrapText="1"/>
    </xf>
    <xf numFmtId="0" fontId="15" fillId="0" borderId="14" xfId="4" applyNumberFormat="1" applyFont="1" applyBorder="1" applyAlignment="1">
      <alignment horizontal="center" wrapText="1"/>
    </xf>
    <xf numFmtId="2" fontId="7" fillId="0" borderId="0" xfId="4" applyNumberFormat="1" applyFont="1" applyAlignment="1">
      <alignment vertical="top"/>
    </xf>
    <xf numFmtId="49" fontId="17" fillId="0" borderId="23" xfId="4" applyNumberFormat="1" applyFont="1" applyBorder="1" applyAlignment="1">
      <alignment horizontal="right" vertical="top" wrapText="1"/>
    </xf>
    <xf numFmtId="0" fontId="17" fillId="0" borderId="23" xfId="4" applyNumberFormat="1" applyFont="1" applyBorder="1" applyAlignment="1">
      <alignment horizontal="left" vertical="top" wrapText="1"/>
    </xf>
    <xf numFmtId="0" fontId="17" fillId="0" borderId="23" xfId="4" applyNumberFormat="1" applyFont="1" applyBorder="1" applyAlignment="1">
      <alignment horizontal="right" vertical="top" wrapText="1"/>
    </xf>
    <xf numFmtId="49" fontId="17" fillId="0" borderId="22" xfId="4" applyNumberFormat="1" applyFont="1" applyBorder="1" applyAlignment="1">
      <alignment horizontal="right" vertical="top" wrapText="1"/>
    </xf>
    <xf numFmtId="0" fontId="15" fillId="0" borderId="22" xfId="4" applyNumberFormat="1" applyFont="1" applyBorder="1" applyAlignment="1">
      <alignment horizontal="left" vertical="top" wrapText="1"/>
    </xf>
    <xf numFmtId="0" fontId="15" fillId="0" borderId="22" xfId="4" applyNumberFormat="1" applyFont="1" applyBorder="1" applyAlignment="1">
      <alignment horizontal="right" vertical="top" wrapText="1"/>
    </xf>
    <xf numFmtId="49" fontId="17" fillId="0" borderId="11" xfId="4" applyNumberFormat="1" applyFont="1" applyBorder="1" applyAlignment="1">
      <alignment horizontal="right" vertical="top" wrapText="1"/>
    </xf>
    <xf numFmtId="0" fontId="11" fillId="0" borderId="11" xfId="4" applyNumberFormat="1" applyFont="1" applyBorder="1" applyAlignment="1">
      <alignment horizontal="left" vertical="top" wrapText="1"/>
    </xf>
    <xf numFmtId="0" fontId="15" fillId="0" borderId="11" xfId="4" applyNumberFormat="1" applyFont="1" applyBorder="1" applyAlignment="1">
      <alignment horizontal="right" vertical="top" wrapText="1"/>
    </xf>
    <xf numFmtId="49" fontId="17" fillId="0" borderId="11" xfId="4" applyNumberFormat="1" applyFont="1" applyBorder="1" applyAlignment="1">
      <alignment horizontal="center" vertical="top" wrapText="1"/>
    </xf>
    <xf numFmtId="0" fontId="17" fillId="0" borderId="11" xfId="4" applyNumberFormat="1" applyFont="1" applyBorder="1" applyAlignment="1">
      <alignment horizontal="left" vertical="top" wrapText="1"/>
    </xf>
    <xf numFmtId="4" fontId="17" fillId="0" borderId="11" xfId="4" applyNumberFormat="1" applyFont="1" applyBorder="1" applyAlignment="1">
      <alignment horizontal="right" vertical="top" wrapText="1"/>
    </xf>
    <xf numFmtId="4" fontId="7" fillId="0" borderId="0" xfId="4" applyNumberFormat="1" applyFont="1"/>
    <xf numFmtId="49" fontId="17" fillId="0" borderId="2" xfId="4" applyNumberFormat="1" applyFont="1" applyBorder="1" applyAlignment="1">
      <alignment horizontal="center" vertical="top" wrapText="1"/>
    </xf>
    <xf numFmtId="0" fontId="15" fillId="0" borderId="2" xfId="4" applyNumberFormat="1" applyFont="1" applyBorder="1" applyAlignment="1">
      <alignment horizontal="left" vertical="top" wrapText="1"/>
    </xf>
    <xf numFmtId="4" fontId="15" fillId="0" borderId="2" xfId="4" applyNumberFormat="1" applyFont="1" applyBorder="1" applyAlignment="1">
      <alignment horizontal="right" vertical="top" wrapText="1"/>
    </xf>
    <xf numFmtId="4" fontId="15" fillId="0" borderId="2" xfId="4" applyNumberFormat="1" applyFont="1" applyFill="1" applyBorder="1" applyAlignment="1">
      <alignment horizontal="right" vertical="top" wrapText="1"/>
    </xf>
    <xf numFmtId="0" fontId="12" fillId="0" borderId="2" xfId="4" applyNumberFormat="1" applyFont="1" applyBorder="1" applyAlignment="1">
      <alignment horizontal="left" vertical="top" wrapText="1"/>
    </xf>
    <xf numFmtId="0" fontId="21" fillId="0" borderId="2" xfId="4" applyNumberFormat="1" applyFont="1" applyBorder="1" applyAlignment="1">
      <alignment horizontal="left" vertical="top" wrapText="1"/>
    </xf>
    <xf numFmtId="4" fontId="17" fillId="0" borderId="2" xfId="4" applyNumberFormat="1" applyFont="1" applyBorder="1" applyAlignment="1">
      <alignment horizontal="right" vertical="top" wrapText="1"/>
    </xf>
    <xf numFmtId="0" fontId="15" fillId="0" borderId="0" xfId="4" applyNumberFormat="1" applyFont="1" applyAlignment="1">
      <alignment wrapText="1"/>
    </xf>
    <xf numFmtId="0" fontId="7" fillId="0" borderId="0" xfId="5" applyFont="1"/>
    <xf numFmtId="4" fontId="15" fillId="0" borderId="7" xfId="4" applyNumberFormat="1" applyFont="1" applyBorder="1" applyAlignment="1">
      <alignment horizontal="right" vertical="top" wrapText="1"/>
    </xf>
    <xf numFmtId="49" fontId="17" fillId="0" borderId="7" xfId="4" applyNumberFormat="1" applyFont="1" applyBorder="1" applyAlignment="1">
      <alignment horizontal="center" vertical="top" wrapText="1"/>
    </xf>
    <xf numFmtId="0" fontId="15" fillId="0" borderId="7" xfId="4" applyNumberFormat="1" applyFont="1" applyBorder="1" applyAlignment="1">
      <alignment horizontal="left" vertical="top" wrapText="1"/>
    </xf>
    <xf numFmtId="0" fontId="16" fillId="0" borderId="7" xfId="1" applyFont="1" applyBorder="1" applyAlignment="1">
      <alignment horizontal="center" vertical="center" wrapText="1"/>
    </xf>
    <xf numFmtId="0" fontId="7" fillId="0" borderId="0" xfId="8" applyFont="1"/>
    <xf numFmtId="0" fontId="22" fillId="0" borderId="0" xfId="8" applyNumberFormat="1" applyFont="1" applyFill="1" applyBorder="1" applyAlignment="1" applyProtection="1">
      <alignment horizontal="right" vertical="top"/>
    </xf>
    <xf numFmtId="0" fontId="7" fillId="0" borderId="1" xfId="8" applyFont="1" applyBorder="1"/>
    <xf numFmtId="0" fontId="7" fillId="0" borderId="0" xfId="8" applyFont="1" applyBorder="1"/>
    <xf numFmtId="0" fontId="23" fillId="0" borderId="0" xfId="8" applyFont="1" applyBorder="1"/>
    <xf numFmtId="0" fontId="22" fillId="0" borderId="0" xfId="8" applyNumberFormat="1" applyFont="1" applyFill="1" applyBorder="1" applyAlignment="1" applyProtection="1">
      <alignment horizontal="right"/>
    </xf>
    <xf numFmtId="0" fontId="9" fillId="0" borderId="0" xfId="4" applyFont="1" applyAlignment="1">
      <alignment horizontal="center"/>
    </xf>
    <xf numFmtId="0" fontId="7" fillId="0" borderId="0" xfId="4" applyFont="1" applyAlignment="1">
      <alignment horizontal="center" wrapText="1"/>
    </xf>
    <xf numFmtId="0" fontId="7" fillId="0" borderId="0" xfId="4" applyFont="1" applyAlignment="1">
      <alignment horizontal="center"/>
    </xf>
    <xf numFmtId="0" fontId="17" fillId="0" borderId="1" xfId="4" applyFont="1" applyBorder="1" applyAlignment="1">
      <alignment horizontal="center" vertical="center" wrapText="1"/>
    </xf>
    <xf numFmtId="0" fontId="19" fillId="0" borderId="15" xfId="4" applyNumberFormat="1" applyFont="1" applyBorder="1" applyAlignment="1">
      <alignment horizontal="center" vertical="top" wrapText="1"/>
    </xf>
    <xf numFmtId="0" fontId="19" fillId="0" borderId="16" xfId="4" applyNumberFormat="1" applyFont="1" applyBorder="1" applyAlignment="1">
      <alignment horizontal="center" vertical="top" wrapText="1"/>
    </xf>
    <xf numFmtId="0" fontId="19" fillId="0" borderId="17" xfId="4" applyNumberFormat="1" applyFont="1" applyBorder="1" applyAlignment="1">
      <alignment horizontal="center" vertical="top" wrapText="1"/>
    </xf>
    <xf numFmtId="0" fontId="15" fillId="0" borderId="24" xfId="4" applyNumberFormat="1" applyFont="1" applyBorder="1" applyAlignment="1">
      <alignment horizontal="center" vertical="top" wrapText="1"/>
    </xf>
    <xf numFmtId="0" fontId="15" fillId="0" borderId="25" xfId="4" applyNumberFormat="1" applyFont="1" applyBorder="1" applyAlignment="1">
      <alignment horizontal="center" vertical="top" wrapText="1"/>
    </xf>
    <xf numFmtId="0" fontId="15" fillId="0" borderId="24" xfId="4" applyNumberFormat="1" applyFont="1" applyBorder="1" applyAlignment="1">
      <alignment horizontal="left" vertical="top" wrapText="1"/>
    </xf>
    <xf numFmtId="0" fontId="15" fillId="0" borderId="26" xfId="4" applyNumberFormat="1" applyFont="1" applyBorder="1" applyAlignment="1">
      <alignment horizontal="left" vertical="top" wrapText="1"/>
    </xf>
    <xf numFmtId="0" fontId="15" fillId="0" borderId="25" xfId="4" applyNumberFormat="1" applyFont="1" applyBorder="1" applyAlignment="1">
      <alignment horizontal="left" vertical="top" wrapText="1"/>
    </xf>
    <xf numFmtId="0" fontId="15" fillId="0" borderId="18" xfId="4" applyNumberFormat="1" applyFont="1" applyBorder="1" applyAlignment="1">
      <alignment horizontal="center" wrapText="1"/>
    </xf>
    <xf numFmtId="0" fontId="15" fillId="0" borderId="19" xfId="4" applyNumberFormat="1" applyFont="1" applyBorder="1" applyAlignment="1">
      <alignment horizontal="center" wrapText="1"/>
    </xf>
    <xf numFmtId="0" fontId="15" fillId="0" borderId="20" xfId="4" applyNumberFormat="1" applyFont="1" applyBorder="1" applyAlignment="1">
      <alignment horizontal="center" wrapText="1"/>
    </xf>
    <xf numFmtId="49" fontId="17" fillId="0" borderId="7" xfId="4" applyNumberFormat="1" applyFont="1" applyBorder="1" applyAlignment="1">
      <alignment horizontal="center" vertical="top" wrapText="1"/>
    </xf>
    <xf numFmtId="49" fontId="17" fillId="0" borderId="22" xfId="4" applyNumberFormat="1" applyFont="1" applyBorder="1" applyAlignment="1">
      <alignment horizontal="center" vertical="top" wrapText="1"/>
    </xf>
    <xf numFmtId="0" fontId="17" fillId="0" borderId="3" xfId="4" applyNumberFormat="1" applyFont="1" applyBorder="1" applyAlignment="1">
      <alignment horizontal="left" vertical="top" wrapText="1"/>
    </xf>
    <xf numFmtId="0" fontId="17" fillId="0" borderId="4" xfId="4" applyNumberFormat="1" applyFont="1" applyBorder="1" applyAlignment="1">
      <alignment horizontal="left" vertical="top" wrapText="1"/>
    </xf>
    <xf numFmtId="0" fontId="17" fillId="0" borderId="9" xfId="4" applyNumberFormat="1" applyFont="1" applyBorder="1" applyAlignment="1">
      <alignment horizontal="left" vertical="top" wrapText="1"/>
    </xf>
    <xf numFmtId="0" fontId="17" fillId="0" borderId="10" xfId="4" applyNumberFormat="1" applyFont="1" applyBorder="1" applyAlignment="1">
      <alignment horizontal="left" vertical="top" wrapText="1"/>
    </xf>
    <xf numFmtId="0" fontId="15" fillId="0" borderId="3" xfId="4" applyNumberFormat="1" applyFont="1" applyBorder="1" applyAlignment="1">
      <alignment horizontal="left" vertical="top" wrapText="1"/>
    </xf>
    <xf numFmtId="0" fontId="15" fillId="0" borderId="21" xfId="4" applyNumberFormat="1" applyFont="1" applyBorder="1" applyAlignment="1">
      <alignment horizontal="left" vertical="top" wrapText="1"/>
    </xf>
    <xf numFmtId="0" fontId="15" fillId="0" borderId="4" xfId="4" applyNumberFormat="1" applyFont="1" applyBorder="1" applyAlignment="1">
      <alignment horizontal="left" vertical="top" wrapText="1"/>
    </xf>
    <xf numFmtId="0" fontId="15" fillId="0" borderId="9" xfId="4" applyNumberFormat="1" applyFont="1" applyBorder="1" applyAlignment="1">
      <alignment horizontal="left" vertical="top" wrapText="1"/>
    </xf>
    <xf numFmtId="0" fontId="15" fillId="0" borderId="0" xfId="4" applyNumberFormat="1" applyFont="1" applyBorder="1" applyAlignment="1">
      <alignment horizontal="left" vertical="top" wrapText="1"/>
    </xf>
    <xf numFmtId="0" fontId="15" fillId="0" borderId="10" xfId="4" applyNumberFormat="1" applyFont="1" applyBorder="1" applyAlignment="1">
      <alignment horizontal="left" vertical="top" wrapText="1"/>
    </xf>
    <xf numFmtId="4" fontId="15" fillId="0" borderId="7" xfId="4" applyNumberFormat="1" applyFont="1" applyBorder="1" applyAlignment="1">
      <alignment horizontal="right" vertical="top" wrapText="1"/>
    </xf>
    <xf numFmtId="4" fontId="15" fillId="0" borderId="8" xfId="4" applyNumberFormat="1" applyFont="1" applyBorder="1" applyAlignment="1">
      <alignment horizontal="right" vertical="top" wrapText="1"/>
    </xf>
    <xf numFmtId="0" fontId="17" fillId="0" borderId="24" xfId="4" applyNumberFormat="1" applyFont="1" applyBorder="1" applyAlignment="1">
      <alignment horizontal="left" vertical="top" wrapText="1"/>
    </xf>
    <xf numFmtId="0" fontId="17" fillId="0" borderId="25" xfId="4" applyNumberFormat="1" applyFont="1" applyBorder="1" applyAlignment="1">
      <alignment horizontal="left" vertical="top" wrapText="1"/>
    </xf>
    <xf numFmtId="0" fontId="17" fillId="0" borderId="26" xfId="4" applyNumberFormat="1" applyFont="1" applyBorder="1" applyAlignment="1">
      <alignment horizontal="left" vertical="top" wrapText="1"/>
    </xf>
    <xf numFmtId="0" fontId="15" fillId="0" borderId="27" xfId="4" applyNumberFormat="1" applyFont="1" applyBorder="1" applyAlignment="1">
      <alignment horizontal="left" vertical="top" wrapText="1"/>
    </xf>
    <xf numFmtId="0" fontId="15" fillId="0" borderId="28" xfId="4" applyNumberFormat="1" applyFont="1" applyBorder="1" applyAlignment="1">
      <alignment horizontal="left" vertical="top" wrapText="1"/>
    </xf>
    <xf numFmtId="0" fontId="15" fillId="0" borderId="29" xfId="4" applyNumberFormat="1" applyFont="1" applyBorder="1" applyAlignment="1">
      <alignment horizontal="left" vertical="top" wrapText="1"/>
    </xf>
    <xf numFmtId="0" fontId="15" fillId="0" borderId="7" xfId="4" applyNumberFormat="1" applyFont="1" applyBorder="1" applyAlignment="1">
      <alignment horizontal="left" vertical="top" wrapText="1"/>
    </xf>
    <xf numFmtId="0" fontId="15" fillId="0" borderId="8" xfId="4" applyNumberFormat="1" applyFont="1" applyBorder="1" applyAlignment="1">
      <alignment horizontal="left" vertical="top" wrapText="1"/>
    </xf>
    <xf numFmtId="0" fontId="15" fillId="0" borderId="12" xfId="4" applyNumberFormat="1" applyFont="1" applyBorder="1" applyAlignment="1">
      <alignment horizontal="left" vertical="top" wrapText="1"/>
    </xf>
    <xf numFmtId="0" fontId="15" fillId="0" borderId="13" xfId="4" applyNumberFormat="1" applyFont="1" applyBorder="1" applyAlignment="1">
      <alignment horizontal="left" vertical="top" wrapText="1"/>
    </xf>
    <xf numFmtId="0" fontId="15" fillId="0" borderId="1" xfId="4" applyNumberFormat="1" applyFont="1" applyBorder="1" applyAlignment="1">
      <alignment horizontal="left" vertical="top" wrapText="1"/>
    </xf>
    <xf numFmtId="0" fontId="17" fillId="0" borderId="30" xfId="4" applyNumberFormat="1" applyFont="1" applyBorder="1" applyAlignment="1">
      <alignment horizontal="left" vertical="top" wrapText="1"/>
    </xf>
    <xf numFmtId="0" fontId="17" fillId="0" borderId="31" xfId="4" applyNumberFormat="1" applyFont="1" applyBorder="1" applyAlignment="1">
      <alignment horizontal="left" vertical="top" wrapText="1"/>
    </xf>
    <xf numFmtId="0" fontId="15" fillId="0" borderId="30" xfId="4" applyNumberFormat="1" applyFont="1" applyBorder="1" applyAlignment="1">
      <alignment horizontal="left" vertical="top" wrapText="1"/>
    </xf>
    <xf numFmtId="0" fontId="15" fillId="0" borderId="32" xfId="4" applyNumberFormat="1" applyFont="1" applyBorder="1" applyAlignment="1">
      <alignment horizontal="left" vertical="top" wrapText="1"/>
    </xf>
    <xf numFmtId="0" fontId="15" fillId="0" borderId="31" xfId="4" applyNumberFormat="1" applyFont="1" applyBorder="1" applyAlignment="1">
      <alignment horizontal="left" vertical="top" wrapText="1"/>
    </xf>
    <xf numFmtId="0" fontId="15" fillId="0" borderId="33" xfId="4" applyNumberFormat="1" applyFont="1" applyBorder="1" applyAlignment="1">
      <alignment horizontal="left" vertical="top" wrapText="1"/>
    </xf>
    <xf numFmtId="0" fontId="15" fillId="0" borderId="34" xfId="4" applyNumberFormat="1" applyFont="1" applyBorder="1" applyAlignment="1">
      <alignment horizontal="left" vertical="top" wrapText="1"/>
    </xf>
    <xf numFmtId="0" fontId="15" fillId="0" borderId="35" xfId="4" applyNumberFormat="1" applyFont="1" applyBorder="1" applyAlignment="1">
      <alignment horizontal="left" vertical="top" wrapText="1"/>
    </xf>
    <xf numFmtId="0" fontId="17" fillId="0" borderId="12" xfId="4" applyNumberFormat="1" applyFont="1" applyBorder="1" applyAlignment="1">
      <alignment horizontal="left" vertical="top" wrapText="1"/>
    </xf>
    <xf numFmtId="0" fontId="17" fillId="0" borderId="13" xfId="4" applyNumberFormat="1" applyFont="1" applyBorder="1" applyAlignment="1">
      <alignment horizontal="left" vertical="top" wrapText="1"/>
    </xf>
    <xf numFmtId="0" fontId="17" fillId="0" borderId="1" xfId="4" applyNumberFormat="1" applyFont="1" applyBorder="1" applyAlignment="1">
      <alignment horizontal="left" vertical="top" wrapText="1"/>
    </xf>
    <xf numFmtId="0" fontId="15" fillId="0" borderId="5" xfId="4" applyNumberFormat="1" applyFont="1" applyBorder="1" applyAlignment="1">
      <alignment horizontal="left" vertical="top" wrapText="1"/>
    </xf>
    <xf numFmtId="0" fontId="15" fillId="0" borderId="6" xfId="4" applyNumberFormat="1" applyFont="1" applyBorder="1" applyAlignment="1">
      <alignment horizontal="left" vertical="top" wrapText="1"/>
    </xf>
    <xf numFmtId="0" fontId="15" fillId="0" borderId="36" xfId="4" applyNumberFormat="1" applyFont="1" applyBorder="1" applyAlignment="1">
      <alignment horizontal="left" vertical="top" wrapText="1"/>
    </xf>
    <xf numFmtId="0" fontId="15" fillId="0" borderId="5" xfId="4" applyNumberFormat="1" applyFont="1" applyBorder="1" applyAlignment="1">
      <alignment horizontal="center" vertical="top" wrapText="1"/>
    </xf>
    <xf numFmtId="0" fontId="15" fillId="0" borderId="36" xfId="4" applyNumberFormat="1" applyFont="1" applyBorder="1" applyAlignment="1">
      <alignment horizontal="center" vertical="top" wrapText="1"/>
    </xf>
    <xf numFmtId="0" fontId="15" fillId="0" borderId="6" xfId="4" applyNumberFormat="1" applyFont="1" applyBorder="1" applyAlignment="1">
      <alignment horizontal="center" vertical="top" wrapText="1"/>
    </xf>
    <xf numFmtId="0" fontId="17" fillId="0" borderId="5" xfId="4" applyNumberFormat="1" applyFont="1" applyBorder="1" applyAlignment="1">
      <alignment horizontal="left" vertical="top" wrapText="1"/>
    </xf>
    <xf numFmtId="0" fontId="17" fillId="0" borderId="6" xfId="4" applyNumberFormat="1" applyFont="1" applyBorder="1" applyAlignment="1">
      <alignment horizontal="left" vertical="top" wrapText="1"/>
    </xf>
    <xf numFmtId="0" fontId="17" fillId="0" borderId="36" xfId="4" applyNumberFormat="1" applyFont="1" applyBorder="1" applyAlignment="1">
      <alignment horizontal="left" vertical="top" wrapText="1"/>
    </xf>
    <xf numFmtId="0" fontId="11" fillId="0" borderId="5" xfId="1" applyFont="1" applyBorder="1" applyAlignment="1">
      <alignment horizontal="left" vertical="top" wrapText="1"/>
    </xf>
    <xf numFmtId="0" fontId="11" fillId="0" borderId="6" xfId="1" applyFont="1" applyBorder="1" applyAlignment="1">
      <alignment horizontal="left" vertical="top" wrapText="1"/>
    </xf>
    <xf numFmtId="0" fontId="11" fillId="0" borderId="5" xfId="1" applyFont="1" applyBorder="1" applyAlignment="1">
      <alignment horizontal="left" vertical="center" wrapText="1"/>
    </xf>
    <xf numFmtId="0" fontId="11" fillId="0" borderId="6" xfId="1" applyFont="1" applyBorder="1" applyAlignment="1">
      <alignment horizontal="left" vertical="center" wrapText="1"/>
    </xf>
    <xf numFmtId="0" fontId="25" fillId="0" borderId="5" xfId="1" applyFont="1" applyBorder="1" applyAlignment="1">
      <alignment horizontal="center" vertical="center" wrapText="1"/>
    </xf>
    <xf numFmtId="0" fontId="25" fillId="0" borderId="6" xfId="1" applyFont="1" applyBorder="1" applyAlignment="1">
      <alignment horizontal="center" vertical="center" wrapText="1"/>
    </xf>
    <xf numFmtId="0" fontId="16" fillId="0" borderId="5" xfId="1" applyFont="1" applyBorder="1" applyAlignment="1">
      <alignment horizontal="left" vertical="top" wrapText="1"/>
    </xf>
    <xf numFmtId="0" fontId="11" fillId="0" borderId="5"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3" xfId="1" applyFont="1" applyBorder="1" applyAlignment="1">
      <alignment horizontal="left" vertical="top" wrapText="1"/>
    </xf>
    <xf numFmtId="0" fontId="11" fillId="0" borderId="4" xfId="1" applyFont="1" applyBorder="1" applyAlignment="1">
      <alignment horizontal="left" vertical="top" wrapText="1"/>
    </xf>
    <xf numFmtId="0" fontId="11" fillId="0" borderId="12" xfId="1" applyFont="1" applyBorder="1" applyAlignment="1">
      <alignment horizontal="left" vertical="top" wrapText="1"/>
    </xf>
    <xf numFmtId="0" fontId="11" fillId="0" borderId="13" xfId="1" applyFont="1" applyBorder="1" applyAlignment="1">
      <alignment horizontal="left" vertical="top" wrapText="1"/>
    </xf>
    <xf numFmtId="0" fontId="11" fillId="0" borderId="3" xfId="1" applyFont="1" applyBorder="1" applyAlignment="1">
      <alignment horizontal="left" vertical="center" wrapText="1"/>
    </xf>
    <xf numFmtId="0" fontId="11" fillId="0" borderId="4" xfId="1" applyFont="1" applyBorder="1" applyAlignment="1">
      <alignment horizontal="left" vertical="center" wrapText="1"/>
    </xf>
    <xf numFmtId="0" fontId="11" fillId="0" borderId="3"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13" xfId="1" applyFont="1" applyBorder="1" applyAlignment="1">
      <alignment horizontal="center" vertical="center" wrapText="1"/>
    </xf>
    <xf numFmtId="165" fontId="6" fillId="0" borderId="7" xfId="2" applyNumberFormat="1" applyFont="1" applyBorder="1" applyAlignment="1">
      <alignment horizontal="center" vertical="center"/>
    </xf>
    <xf numFmtId="165" fontId="6" fillId="0" borderId="11" xfId="2" applyNumberFormat="1" applyFont="1" applyBorder="1" applyAlignment="1">
      <alignment horizontal="center" vertical="center"/>
    </xf>
    <xf numFmtId="1" fontId="6" fillId="0" borderId="7" xfId="2" applyNumberFormat="1" applyFont="1" applyBorder="1" applyAlignment="1">
      <alignment horizontal="center" vertical="center"/>
    </xf>
    <xf numFmtId="1" fontId="6" fillId="0" borderId="11" xfId="2" applyNumberFormat="1" applyFont="1" applyBorder="1" applyAlignment="1">
      <alignment horizontal="center" vertical="center"/>
    </xf>
    <xf numFmtId="0" fontId="11" fillId="0" borderId="8" xfId="1" applyFont="1" applyBorder="1" applyAlignment="1">
      <alignment horizontal="center" vertical="center" wrapText="1"/>
    </xf>
    <xf numFmtId="0" fontId="11" fillId="0" borderId="9" xfId="1" applyFont="1" applyBorder="1" applyAlignment="1">
      <alignment horizontal="left" vertical="top" wrapText="1"/>
    </xf>
    <xf numFmtId="0" fontId="11" fillId="0" borderId="10" xfId="1" applyFont="1" applyBorder="1" applyAlignment="1">
      <alignment horizontal="left" vertical="top" wrapText="1"/>
    </xf>
    <xf numFmtId="0" fontId="11" fillId="0" borderId="9" xfId="1" applyFont="1" applyBorder="1" applyAlignment="1">
      <alignment horizontal="center" vertical="center" wrapText="1"/>
    </xf>
    <xf numFmtId="0" fontId="11" fillId="0" borderId="10" xfId="1" applyFont="1" applyBorder="1" applyAlignment="1">
      <alignment horizontal="center" vertical="center" wrapText="1"/>
    </xf>
    <xf numFmtId="165" fontId="6" fillId="0" borderId="8" xfId="2" applyNumberFormat="1" applyFont="1" applyBorder="1" applyAlignment="1">
      <alignment horizontal="center" vertical="center"/>
    </xf>
    <xf numFmtId="0" fontId="16" fillId="0" borderId="5" xfId="1" applyFont="1" applyBorder="1" applyAlignment="1">
      <alignment horizontal="center" vertical="center" wrapText="1"/>
    </xf>
    <xf numFmtId="0" fontId="16" fillId="0" borderId="6" xfId="1" applyFont="1" applyBorder="1" applyAlignment="1">
      <alignment horizontal="center" vertical="center" wrapText="1"/>
    </xf>
    <xf numFmtId="0" fontId="9" fillId="0" borderId="0" xfId="1" applyFont="1" applyAlignment="1">
      <alignment horizontal="center"/>
    </xf>
    <xf numFmtId="0" fontId="7" fillId="0" borderId="1" xfId="1" applyFont="1" applyBorder="1" applyAlignment="1">
      <alignment horizontal="center" vertical="center" wrapText="1"/>
    </xf>
    <xf numFmtId="0" fontId="15" fillId="0" borderId="0" xfId="0" applyFont="1"/>
    <xf numFmtId="0" fontId="11" fillId="0" borderId="0" xfId="0" applyNumberFormat="1" applyFont="1" applyAlignment="1">
      <alignment horizontal="center" wrapText="1"/>
    </xf>
    <xf numFmtId="0" fontId="15" fillId="0" borderId="0" xfId="0" applyNumberFormat="1" applyFont="1"/>
    <xf numFmtId="0" fontId="15" fillId="0" borderId="0" xfId="0" applyNumberFormat="1" applyFont="1" applyAlignment="1"/>
    <xf numFmtId="0" fontId="15" fillId="0" borderId="0" xfId="0" applyNumberFormat="1" applyFont="1" applyAlignment="1">
      <alignment horizontal="left" vertical="top" wrapText="1"/>
    </xf>
    <xf numFmtId="0" fontId="15" fillId="0" borderId="0" xfId="0" applyNumberFormat="1" applyFont="1" applyAlignment="1">
      <alignment horizontal="left" vertical="top" wrapText="1"/>
    </xf>
    <xf numFmtId="0" fontId="15" fillId="0" borderId="0" xfId="0" applyNumberFormat="1" applyFont="1" applyAlignment="1">
      <alignment vertical="top"/>
    </xf>
    <xf numFmtId="0" fontId="26" fillId="0" borderId="0" xfId="0" applyFont="1"/>
    <xf numFmtId="0" fontId="7" fillId="0" borderId="0" xfId="0" applyFont="1"/>
    <xf numFmtId="0" fontId="27" fillId="0" borderId="0" xfId="0" applyFont="1"/>
    <xf numFmtId="0" fontId="27" fillId="0" borderId="0" xfId="0" applyFont="1" applyAlignment="1">
      <alignment horizontal="left" vertical="center"/>
    </xf>
    <xf numFmtId="0" fontId="26" fillId="0" borderId="0" xfId="0" applyFont="1" applyAlignment="1">
      <alignment horizontal="left" vertical="center"/>
    </xf>
    <xf numFmtId="0" fontId="15" fillId="0" borderId="0" xfId="0" applyNumberFormat="1" applyFont="1" applyAlignment="1">
      <alignment wrapText="1"/>
    </xf>
    <xf numFmtId="0" fontId="20" fillId="0" borderId="0" xfId="0" applyNumberFormat="1" applyFont="1" applyAlignment="1">
      <alignment wrapText="1"/>
    </xf>
    <xf numFmtId="0" fontId="15" fillId="0" borderId="0" xfId="0" applyNumberFormat="1" applyFont="1" applyAlignment="1">
      <alignment horizontal="left" wrapText="1"/>
    </xf>
    <xf numFmtId="0" fontId="20" fillId="0" borderId="0" xfId="0" applyNumberFormat="1" applyFont="1" applyAlignment="1">
      <alignment wrapText="1"/>
    </xf>
  </cellXfs>
  <cellStyles count="9">
    <cellStyle name="Обычный" xfId="0" builtinId="0"/>
    <cellStyle name="Обычный 2" xfId="1"/>
    <cellStyle name="Обычный 3" xfId="3"/>
    <cellStyle name="Обычный 4" xfId="4"/>
    <cellStyle name="Обычный 4 2" xfId="5"/>
    <cellStyle name="Обычный 5" xfId="6"/>
    <cellStyle name="Обычный 5 2" xfId="7"/>
    <cellStyle name="Обычный 5 2 2" xfId="8"/>
    <cellStyle name="Финансов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6"/>
  <sheetViews>
    <sheetView tabSelected="1" zoomScaleNormal="100" workbookViewId="0">
      <selection activeCell="F4" sqref="F4"/>
    </sheetView>
  </sheetViews>
  <sheetFormatPr defaultColWidth="9.109375" defaultRowHeight="13.8" x14ac:dyDescent="0.25"/>
  <cols>
    <col min="1" max="1" width="5.6640625" style="23" customWidth="1"/>
    <col min="2" max="3" width="8.33203125" style="23" customWidth="1"/>
    <col min="4" max="7" width="10.33203125" style="23" customWidth="1"/>
    <col min="8" max="8" width="14.44140625" style="23" customWidth="1"/>
    <col min="9" max="9" width="14.33203125" style="23" customWidth="1"/>
    <col min="10" max="10" width="12.6640625" style="23" customWidth="1"/>
    <col min="11" max="11" width="15.44140625" style="23" customWidth="1"/>
    <col min="12" max="12" width="14.5546875" style="23" customWidth="1"/>
    <col min="13" max="16384" width="9.109375" style="23"/>
  </cols>
  <sheetData>
    <row r="1" spans="1:256" s="163" customFormat="1" x14ac:dyDescent="0.25">
      <c r="A1" s="161"/>
      <c r="B1" s="161"/>
      <c r="C1" s="162" t="s">
        <v>80</v>
      </c>
      <c r="D1" s="162"/>
      <c r="E1" s="162"/>
      <c r="F1" s="162"/>
      <c r="G1" s="162"/>
      <c r="H1" s="162"/>
      <c r="I1" s="162"/>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c r="GI1" s="161"/>
      <c r="GJ1" s="161"/>
      <c r="GK1" s="161"/>
      <c r="GL1" s="161"/>
      <c r="GM1" s="161"/>
      <c r="GN1" s="161"/>
      <c r="GO1" s="161"/>
      <c r="GP1" s="161"/>
      <c r="GQ1" s="161"/>
      <c r="GR1" s="161"/>
      <c r="GS1" s="161"/>
      <c r="GT1" s="161"/>
      <c r="GU1" s="161"/>
      <c r="GV1" s="161"/>
      <c r="GW1" s="161"/>
      <c r="GX1" s="161"/>
      <c r="GY1" s="161"/>
      <c r="GZ1" s="161"/>
      <c r="HA1" s="161"/>
      <c r="HB1" s="161"/>
      <c r="HC1" s="161"/>
      <c r="HD1" s="161"/>
      <c r="HE1" s="161"/>
      <c r="HF1" s="161"/>
      <c r="HG1" s="161"/>
      <c r="HH1" s="161"/>
      <c r="HI1" s="161"/>
      <c r="HJ1" s="161"/>
      <c r="HK1" s="161"/>
      <c r="HL1" s="161"/>
      <c r="HM1" s="161"/>
      <c r="HN1" s="161"/>
      <c r="HO1" s="161"/>
      <c r="HP1" s="161"/>
      <c r="HQ1" s="161"/>
      <c r="HR1" s="161"/>
      <c r="HS1" s="161"/>
      <c r="HT1" s="161"/>
      <c r="HU1" s="161"/>
      <c r="HV1" s="161"/>
      <c r="HW1" s="161"/>
      <c r="HX1" s="161"/>
      <c r="HY1" s="161"/>
      <c r="HZ1" s="161"/>
      <c r="IA1" s="161"/>
      <c r="IB1" s="161"/>
      <c r="IC1" s="161"/>
      <c r="ID1" s="161"/>
      <c r="IE1" s="161"/>
      <c r="IF1" s="161"/>
      <c r="IG1" s="161"/>
      <c r="IH1" s="161"/>
      <c r="II1" s="161"/>
      <c r="IJ1" s="161"/>
      <c r="IK1" s="161"/>
      <c r="IL1" s="161"/>
      <c r="IM1" s="161"/>
      <c r="IN1" s="161"/>
      <c r="IO1" s="161"/>
      <c r="IP1" s="161"/>
      <c r="IQ1" s="161"/>
      <c r="IR1" s="161"/>
      <c r="IS1" s="161"/>
      <c r="IT1" s="161"/>
      <c r="IU1" s="161"/>
      <c r="IV1" s="161"/>
    </row>
    <row r="2" spans="1:256" s="164" customFormat="1" x14ac:dyDescent="0.25">
      <c r="A2" s="161"/>
      <c r="B2" s="161"/>
      <c r="C2" s="161"/>
      <c r="D2" s="161"/>
      <c r="E2" s="161"/>
      <c r="F2" s="163"/>
      <c r="G2" s="163"/>
      <c r="H2" s="163"/>
      <c r="I2" s="163"/>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1"/>
      <c r="AW2" s="161"/>
      <c r="AX2" s="161"/>
      <c r="AY2" s="161"/>
      <c r="AZ2" s="161"/>
      <c r="BA2" s="161"/>
      <c r="BB2" s="161"/>
      <c r="BC2" s="161"/>
      <c r="BD2" s="161"/>
      <c r="BE2" s="161"/>
      <c r="BF2" s="161"/>
      <c r="BG2" s="161"/>
      <c r="BH2" s="161"/>
      <c r="BI2" s="161"/>
      <c r="BJ2" s="161"/>
      <c r="BK2" s="161"/>
      <c r="BL2" s="161"/>
      <c r="BM2" s="161"/>
      <c r="BN2" s="161"/>
      <c r="BO2" s="161"/>
      <c r="BP2" s="161"/>
      <c r="BQ2" s="161"/>
      <c r="BR2" s="161"/>
      <c r="BS2" s="161"/>
      <c r="BT2" s="161"/>
      <c r="BU2" s="161"/>
      <c r="BV2" s="161"/>
      <c r="BW2" s="161"/>
      <c r="BX2" s="161"/>
      <c r="BY2" s="161"/>
      <c r="BZ2" s="161"/>
      <c r="CA2" s="161"/>
      <c r="CB2" s="161"/>
      <c r="CC2" s="161"/>
      <c r="CD2" s="161"/>
      <c r="CE2" s="161"/>
      <c r="CF2" s="161"/>
      <c r="CG2" s="161"/>
      <c r="CH2" s="161"/>
      <c r="CI2" s="161"/>
      <c r="CJ2" s="161"/>
      <c r="CK2" s="161"/>
      <c r="CL2" s="161"/>
      <c r="CM2" s="161"/>
      <c r="CN2" s="161"/>
      <c r="CO2" s="161"/>
      <c r="CP2" s="161"/>
      <c r="CQ2" s="161"/>
      <c r="CR2" s="161"/>
      <c r="CS2" s="161"/>
      <c r="CT2" s="161"/>
      <c r="CU2" s="161"/>
      <c r="CV2" s="161"/>
      <c r="CW2" s="161"/>
      <c r="CX2" s="161"/>
      <c r="CY2" s="161"/>
      <c r="CZ2" s="161"/>
      <c r="DA2" s="161"/>
      <c r="DB2" s="161"/>
      <c r="DC2" s="161"/>
      <c r="DD2" s="161"/>
      <c r="DE2" s="161"/>
      <c r="DF2" s="161"/>
      <c r="DG2" s="161"/>
      <c r="DH2" s="161"/>
      <c r="DI2" s="161"/>
      <c r="DJ2" s="161"/>
      <c r="DK2" s="161"/>
      <c r="DL2" s="161"/>
      <c r="DM2" s="161"/>
      <c r="DN2" s="161"/>
      <c r="DO2" s="161"/>
      <c r="DP2" s="161"/>
      <c r="DQ2" s="161"/>
      <c r="DR2" s="161"/>
      <c r="DS2" s="161"/>
      <c r="DT2" s="161"/>
      <c r="DU2" s="161"/>
      <c r="DV2" s="161"/>
      <c r="DW2" s="161"/>
      <c r="DX2" s="161"/>
      <c r="DY2" s="161"/>
      <c r="DZ2" s="161"/>
      <c r="EA2" s="161"/>
      <c r="EB2" s="161"/>
      <c r="EC2" s="161"/>
      <c r="ED2" s="161"/>
      <c r="EE2" s="161"/>
      <c r="EF2" s="161"/>
      <c r="EG2" s="161"/>
      <c r="EH2" s="161"/>
      <c r="EI2" s="161"/>
      <c r="EJ2" s="161"/>
      <c r="EK2" s="161"/>
      <c r="EL2" s="161"/>
      <c r="EM2" s="161"/>
      <c r="EN2" s="161"/>
      <c r="EO2" s="161"/>
      <c r="EP2" s="161"/>
      <c r="EQ2" s="161"/>
      <c r="ER2" s="161"/>
      <c r="ES2" s="161"/>
      <c r="ET2" s="161"/>
      <c r="EU2" s="161"/>
      <c r="EV2" s="161"/>
      <c r="EW2" s="161"/>
      <c r="EX2" s="161"/>
      <c r="EY2" s="161"/>
      <c r="EZ2" s="161"/>
      <c r="FA2" s="161"/>
      <c r="FB2" s="161"/>
      <c r="FC2" s="161"/>
      <c r="FD2" s="161"/>
      <c r="FE2" s="161"/>
      <c r="FF2" s="161"/>
      <c r="FG2" s="161"/>
      <c r="FH2" s="161"/>
      <c r="FI2" s="161"/>
      <c r="FJ2" s="161"/>
      <c r="FK2" s="161"/>
      <c r="FL2" s="161"/>
      <c r="FM2" s="161"/>
      <c r="FN2" s="161"/>
      <c r="FO2" s="161"/>
      <c r="FP2" s="161"/>
      <c r="FQ2" s="161"/>
      <c r="FR2" s="161"/>
      <c r="FS2" s="161"/>
      <c r="FT2" s="161"/>
      <c r="FU2" s="161"/>
      <c r="FV2" s="161"/>
      <c r="FW2" s="161"/>
      <c r="FX2" s="161"/>
      <c r="FY2" s="161"/>
      <c r="FZ2" s="161"/>
      <c r="GA2" s="161"/>
      <c r="GB2" s="161"/>
      <c r="GC2" s="161"/>
      <c r="GD2" s="161"/>
      <c r="GE2" s="161"/>
      <c r="GF2" s="161"/>
      <c r="GG2" s="161"/>
      <c r="GH2" s="161"/>
      <c r="GI2" s="161"/>
      <c r="GJ2" s="161"/>
      <c r="GK2" s="161"/>
      <c r="GL2" s="161"/>
      <c r="GM2" s="161"/>
      <c r="GN2" s="161"/>
      <c r="GO2" s="161"/>
      <c r="GP2" s="161"/>
      <c r="GQ2" s="161"/>
      <c r="GR2" s="161"/>
      <c r="GS2" s="161"/>
      <c r="GT2" s="161"/>
      <c r="GU2" s="161"/>
      <c r="GV2" s="161"/>
      <c r="GW2" s="161"/>
      <c r="GX2" s="161"/>
      <c r="GY2" s="161"/>
      <c r="GZ2" s="161"/>
      <c r="HA2" s="161"/>
      <c r="HB2" s="161"/>
      <c r="HC2" s="161"/>
      <c r="HD2" s="161"/>
      <c r="HE2" s="161"/>
      <c r="HF2" s="161"/>
      <c r="HG2" s="161"/>
      <c r="HH2" s="161"/>
      <c r="HI2" s="161"/>
      <c r="HJ2" s="161"/>
      <c r="HK2" s="161"/>
      <c r="HL2" s="161"/>
      <c r="HM2" s="161"/>
      <c r="HN2" s="161"/>
      <c r="HO2" s="161"/>
      <c r="HP2" s="161"/>
      <c r="HQ2" s="161"/>
      <c r="HR2" s="161"/>
      <c r="HS2" s="161"/>
      <c r="HT2" s="161"/>
      <c r="HU2" s="161"/>
      <c r="HV2" s="161"/>
      <c r="HW2" s="161"/>
      <c r="HX2" s="161"/>
      <c r="HY2" s="161"/>
      <c r="HZ2" s="161"/>
      <c r="IA2" s="161"/>
      <c r="IB2" s="161"/>
      <c r="IC2" s="161"/>
      <c r="ID2" s="161"/>
      <c r="IE2" s="161"/>
      <c r="IF2" s="161"/>
      <c r="IG2" s="161"/>
      <c r="IH2" s="161"/>
      <c r="II2" s="161"/>
      <c r="IJ2" s="161"/>
      <c r="IK2" s="161"/>
      <c r="IL2" s="161"/>
      <c r="IM2" s="161"/>
      <c r="IN2" s="161"/>
      <c r="IO2" s="161"/>
      <c r="IP2" s="161"/>
      <c r="IQ2" s="161"/>
      <c r="IR2" s="161"/>
      <c r="IS2" s="161"/>
      <c r="IT2" s="161"/>
      <c r="IU2" s="161"/>
      <c r="IV2" s="161"/>
    </row>
    <row r="3" spans="1:256" s="164" customFormat="1" x14ac:dyDescent="0.25">
      <c r="A3" s="165" t="s">
        <v>102</v>
      </c>
      <c r="B3" s="165"/>
      <c r="C3" s="165"/>
      <c r="D3" s="165"/>
      <c r="E3" s="161"/>
      <c r="F3" s="163"/>
      <c r="G3" s="163" t="s">
        <v>103</v>
      </c>
      <c r="I3" s="163"/>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1"/>
      <c r="BX3" s="161"/>
      <c r="BY3" s="161"/>
      <c r="BZ3" s="161"/>
      <c r="CA3" s="161"/>
      <c r="CB3" s="161"/>
      <c r="CC3" s="161"/>
      <c r="CD3" s="161"/>
      <c r="CE3" s="161"/>
      <c r="CF3" s="161"/>
      <c r="CG3" s="161"/>
      <c r="CH3" s="161"/>
      <c r="CI3" s="161"/>
      <c r="CJ3" s="161"/>
      <c r="CK3" s="161"/>
      <c r="CL3" s="161"/>
      <c r="CM3" s="161"/>
      <c r="CN3" s="161"/>
      <c r="CO3" s="161"/>
      <c r="CP3" s="161"/>
      <c r="CQ3" s="161"/>
      <c r="CR3" s="161"/>
      <c r="CS3" s="161"/>
      <c r="CT3" s="161"/>
      <c r="CU3" s="161"/>
      <c r="CV3" s="161"/>
      <c r="CW3" s="161"/>
      <c r="CX3" s="161"/>
      <c r="CY3" s="161"/>
      <c r="CZ3" s="161"/>
      <c r="DA3" s="161"/>
      <c r="DB3" s="161"/>
      <c r="DC3" s="161"/>
      <c r="DD3" s="161"/>
      <c r="DE3" s="161"/>
      <c r="DF3" s="161"/>
      <c r="DG3" s="161"/>
      <c r="DH3" s="161"/>
      <c r="DI3" s="161"/>
      <c r="DJ3" s="161"/>
      <c r="DK3" s="161"/>
      <c r="DL3" s="161"/>
      <c r="DM3" s="161"/>
      <c r="DN3" s="161"/>
      <c r="DO3" s="161"/>
      <c r="DP3" s="161"/>
      <c r="DQ3" s="161"/>
      <c r="DR3" s="161"/>
      <c r="DS3" s="161"/>
      <c r="DT3" s="161"/>
      <c r="DU3" s="161"/>
      <c r="DV3" s="161"/>
      <c r="DW3" s="161"/>
      <c r="DX3" s="161"/>
      <c r="DY3" s="161"/>
      <c r="DZ3" s="161"/>
      <c r="EA3" s="161"/>
      <c r="EB3" s="161"/>
      <c r="EC3" s="161"/>
      <c r="ED3" s="161"/>
      <c r="EE3" s="161"/>
      <c r="EF3" s="161"/>
      <c r="EG3" s="161"/>
      <c r="EH3" s="161"/>
      <c r="EI3" s="161"/>
      <c r="EJ3" s="161"/>
      <c r="EK3" s="161"/>
      <c r="EL3" s="161"/>
      <c r="EM3" s="161"/>
      <c r="EN3" s="161"/>
      <c r="EO3" s="161"/>
      <c r="EP3" s="161"/>
      <c r="EQ3" s="161"/>
      <c r="ER3" s="161"/>
      <c r="ES3" s="161"/>
      <c r="ET3" s="161"/>
      <c r="EU3" s="161"/>
      <c r="EV3" s="161"/>
      <c r="EW3" s="161"/>
      <c r="EX3" s="161"/>
      <c r="EY3" s="161"/>
      <c r="EZ3" s="161"/>
      <c r="FA3" s="161"/>
      <c r="FB3" s="161"/>
      <c r="FC3" s="161"/>
      <c r="FD3" s="161"/>
      <c r="FE3" s="161"/>
      <c r="FF3" s="161"/>
      <c r="FG3" s="161"/>
      <c r="FH3" s="161"/>
      <c r="FI3" s="161"/>
      <c r="FJ3" s="161"/>
      <c r="FK3" s="161"/>
      <c r="FL3" s="161"/>
      <c r="FM3" s="161"/>
      <c r="FN3" s="161"/>
      <c r="FO3" s="161"/>
      <c r="FP3" s="161"/>
      <c r="FQ3" s="161"/>
      <c r="FR3" s="161"/>
      <c r="FS3" s="161"/>
      <c r="FT3" s="161"/>
      <c r="FU3" s="161"/>
      <c r="FV3" s="161"/>
      <c r="FW3" s="161"/>
      <c r="FX3" s="161"/>
      <c r="FY3" s="161"/>
      <c r="FZ3" s="161"/>
      <c r="GA3" s="161"/>
      <c r="GB3" s="161"/>
      <c r="GC3" s="161"/>
      <c r="GD3" s="161"/>
      <c r="GE3" s="161"/>
      <c r="GF3" s="161"/>
      <c r="GG3" s="161"/>
      <c r="GH3" s="161"/>
      <c r="GI3" s="161"/>
      <c r="GJ3" s="161"/>
      <c r="GK3" s="161"/>
      <c r="GL3" s="161"/>
      <c r="GM3" s="161"/>
      <c r="GN3" s="161"/>
      <c r="GO3" s="161"/>
      <c r="GP3" s="161"/>
      <c r="GQ3" s="161"/>
      <c r="GR3" s="161"/>
      <c r="GS3" s="161"/>
      <c r="GT3" s="161"/>
      <c r="GU3" s="161"/>
      <c r="GV3" s="161"/>
      <c r="GW3" s="161"/>
      <c r="GX3" s="161"/>
      <c r="GY3" s="161"/>
      <c r="GZ3" s="161"/>
      <c r="HA3" s="161"/>
      <c r="HB3" s="161"/>
      <c r="HC3" s="161"/>
      <c r="HD3" s="161"/>
      <c r="HE3" s="161"/>
      <c r="HF3" s="161"/>
      <c r="HG3" s="161"/>
      <c r="HH3" s="161"/>
      <c r="HI3" s="161"/>
      <c r="HJ3" s="161"/>
      <c r="HK3" s="161"/>
      <c r="HL3" s="161"/>
      <c r="HM3" s="161"/>
      <c r="HN3" s="161"/>
      <c r="HO3" s="161"/>
      <c r="HP3" s="161"/>
      <c r="HQ3" s="161"/>
      <c r="HR3" s="161"/>
      <c r="HS3" s="161"/>
      <c r="HT3" s="161"/>
      <c r="HU3" s="161"/>
      <c r="HV3" s="161"/>
      <c r="HW3" s="161"/>
      <c r="HX3" s="161"/>
      <c r="HY3" s="161"/>
      <c r="HZ3" s="161"/>
      <c r="IA3" s="161"/>
      <c r="IB3" s="161"/>
      <c r="IC3" s="161"/>
      <c r="ID3" s="161"/>
      <c r="IE3" s="161"/>
      <c r="IF3" s="161"/>
      <c r="IG3" s="161"/>
      <c r="IH3" s="161"/>
      <c r="II3" s="161"/>
      <c r="IJ3" s="161"/>
      <c r="IK3" s="161"/>
      <c r="IL3" s="161"/>
      <c r="IM3" s="161"/>
      <c r="IN3" s="161"/>
      <c r="IO3" s="161"/>
      <c r="IP3" s="161"/>
      <c r="IQ3" s="161"/>
      <c r="IR3" s="161"/>
      <c r="IS3" s="161"/>
      <c r="IT3" s="161"/>
      <c r="IU3" s="161"/>
      <c r="IV3" s="161"/>
    </row>
    <row r="4" spans="1:256" s="164" customFormat="1" x14ac:dyDescent="0.25">
      <c r="A4" s="165" t="s">
        <v>104</v>
      </c>
      <c r="B4" s="165"/>
      <c r="C4" s="165"/>
      <c r="D4" s="166"/>
      <c r="E4" s="161"/>
      <c r="F4" s="163"/>
      <c r="G4" s="167" t="s">
        <v>105</v>
      </c>
      <c r="I4" s="163"/>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c r="AW4" s="161"/>
      <c r="AX4" s="161"/>
      <c r="AY4" s="161"/>
      <c r="AZ4" s="161"/>
      <c r="BA4" s="161"/>
      <c r="BB4" s="161"/>
      <c r="BC4" s="161"/>
      <c r="BD4" s="161"/>
      <c r="BE4" s="161"/>
      <c r="BF4" s="161"/>
      <c r="BG4" s="161"/>
      <c r="BH4" s="161"/>
      <c r="BI4" s="161"/>
      <c r="BJ4" s="161"/>
      <c r="BK4" s="161"/>
      <c r="BL4" s="161"/>
      <c r="BM4" s="161"/>
      <c r="BN4" s="161"/>
      <c r="BO4" s="161"/>
      <c r="BP4" s="161"/>
      <c r="BQ4" s="161"/>
      <c r="BR4" s="161"/>
      <c r="BS4" s="161"/>
      <c r="BT4" s="161"/>
      <c r="BU4" s="161"/>
      <c r="BV4" s="161"/>
      <c r="BW4" s="161"/>
      <c r="BX4" s="161"/>
      <c r="BY4" s="161"/>
      <c r="BZ4" s="161"/>
      <c r="CA4" s="161"/>
      <c r="CB4" s="161"/>
      <c r="CC4" s="161"/>
      <c r="CD4" s="161"/>
      <c r="CE4" s="161"/>
      <c r="CF4" s="161"/>
      <c r="CG4" s="161"/>
      <c r="CH4" s="161"/>
      <c r="CI4" s="161"/>
      <c r="CJ4" s="161"/>
      <c r="CK4" s="161"/>
      <c r="CL4" s="161"/>
      <c r="CM4" s="161"/>
      <c r="CN4" s="161"/>
      <c r="CO4" s="161"/>
      <c r="CP4" s="161"/>
      <c r="CQ4" s="161"/>
      <c r="CR4" s="161"/>
      <c r="CS4" s="161"/>
      <c r="CT4" s="161"/>
      <c r="CU4" s="161"/>
      <c r="CV4" s="161"/>
      <c r="CW4" s="161"/>
      <c r="CX4" s="161"/>
      <c r="CY4" s="161"/>
      <c r="CZ4" s="161"/>
      <c r="DA4" s="161"/>
      <c r="DB4" s="161"/>
      <c r="DC4" s="161"/>
      <c r="DD4" s="161"/>
      <c r="DE4" s="161"/>
      <c r="DF4" s="161"/>
      <c r="DG4" s="161"/>
      <c r="DH4" s="161"/>
      <c r="DI4" s="161"/>
      <c r="DJ4" s="161"/>
      <c r="DK4" s="161"/>
      <c r="DL4" s="161"/>
      <c r="DM4" s="161"/>
      <c r="DN4" s="161"/>
      <c r="DO4" s="161"/>
      <c r="DP4" s="161"/>
      <c r="DQ4" s="161"/>
      <c r="DR4" s="161"/>
      <c r="DS4" s="161"/>
      <c r="DT4" s="161"/>
      <c r="DU4" s="161"/>
      <c r="DV4" s="161"/>
      <c r="DW4" s="161"/>
      <c r="DX4" s="161"/>
      <c r="DY4" s="161"/>
      <c r="DZ4" s="161"/>
      <c r="EA4" s="161"/>
      <c r="EB4" s="161"/>
      <c r="EC4" s="161"/>
      <c r="ED4" s="161"/>
      <c r="EE4" s="161"/>
      <c r="EF4" s="161"/>
      <c r="EG4" s="161"/>
      <c r="EH4" s="161"/>
      <c r="EI4" s="161"/>
      <c r="EJ4" s="161"/>
      <c r="EK4" s="161"/>
      <c r="EL4" s="161"/>
      <c r="EM4" s="161"/>
      <c r="EN4" s="161"/>
      <c r="EO4" s="161"/>
      <c r="EP4" s="161"/>
      <c r="EQ4" s="161"/>
      <c r="ER4" s="161"/>
      <c r="ES4" s="161"/>
      <c r="ET4" s="161"/>
      <c r="EU4" s="161"/>
      <c r="EV4" s="161"/>
      <c r="EW4" s="161"/>
      <c r="EX4" s="161"/>
      <c r="EY4" s="161"/>
      <c r="EZ4" s="161"/>
      <c r="FA4" s="161"/>
      <c r="FB4" s="161"/>
      <c r="FC4" s="161"/>
      <c r="FD4" s="161"/>
      <c r="FE4" s="161"/>
      <c r="FF4" s="161"/>
      <c r="FG4" s="161"/>
      <c r="FH4" s="161"/>
      <c r="FI4" s="161"/>
      <c r="FJ4" s="161"/>
      <c r="FK4" s="161"/>
      <c r="FL4" s="161"/>
      <c r="FM4" s="161"/>
      <c r="FN4" s="161"/>
      <c r="FO4" s="161"/>
      <c r="FP4" s="161"/>
      <c r="FQ4" s="161"/>
      <c r="FR4" s="161"/>
      <c r="FS4" s="161"/>
      <c r="FT4" s="161"/>
      <c r="FU4" s="161"/>
      <c r="FV4" s="161"/>
      <c r="FW4" s="161"/>
      <c r="FX4" s="161"/>
      <c r="FY4" s="161"/>
      <c r="FZ4" s="161"/>
      <c r="GA4" s="161"/>
      <c r="GB4" s="161"/>
      <c r="GC4" s="161"/>
      <c r="GD4" s="161"/>
      <c r="GE4" s="161"/>
      <c r="GF4" s="161"/>
      <c r="GG4" s="161"/>
      <c r="GH4" s="161"/>
      <c r="GI4" s="161"/>
      <c r="GJ4" s="161"/>
      <c r="GK4" s="161"/>
      <c r="GL4" s="161"/>
      <c r="GM4" s="161"/>
      <c r="GN4" s="161"/>
      <c r="GO4" s="161"/>
      <c r="GP4" s="161"/>
      <c r="GQ4" s="161"/>
      <c r="GR4" s="161"/>
      <c r="GS4" s="161"/>
      <c r="GT4" s="161"/>
      <c r="GU4" s="161"/>
      <c r="GV4" s="161"/>
      <c r="GW4" s="161"/>
      <c r="GX4" s="161"/>
      <c r="GY4" s="161"/>
      <c r="GZ4" s="161"/>
      <c r="HA4" s="161"/>
      <c r="HB4" s="161"/>
      <c r="HC4" s="161"/>
      <c r="HD4" s="161"/>
      <c r="HE4" s="161"/>
      <c r="HF4" s="161"/>
      <c r="HG4" s="161"/>
      <c r="HH4" s="161"/>
      <c r="HI4" s="161"/>
      <c r="HJ4" s="161"/>
      <c r="HK4" s="161"/>
      <c r="HL4" s="161"/>
      <c r="HM4" s="161"/>
      <c r="HN4" s="161"/>
      <c r="HO4" s="161"/>
      <c r="HP4" s="161"/>
      <c r="HQ4" s="161"/>
      <c r="HR4" s="161"/>
      <c r="HS4" s="161"/>
      <c r="HT4" s="161"/>
      <c r="HU4" s="161"/>
      <c r="HV4" s="161"/>
      <c r="HW4" s="161"/>
      <c r="HX4" s="161"/>
      <c r="HY4" s="161"/>
      <c r="HZ4" s="161"/>
      <c r="IA4" s="161"/>
      <c r="IB4" s="161"/>
      <c r="IC4" s="161"/>
      <c r="ID4" s="161"/>
      <c r="IE4" s="161"/>
      <c r="IF4" s="161"/>
      <c r="IG4" s="161"/>
      <c r="IH4" s="161"/>
      <c r="II4" s="161"/>
      <c r="IJ4" s="161"/>
      <c r="IK4" s="161"/>
      <c r="IL4" s="161"/>
      <c r="IM4" s="161"/>
      <c r="IN4" s="161"/>
      <c r="IO4" s="161"/>
      <c r="IP4" s="161"/>
      <c r="IQ4" s="161"/>
      <c r="IR4" s="161"/>
      <c r="IS4" s="161"/>
      <c r="IT4" s="161"/>
      <c r="IU4" s="161"/>
      <c r="IV4" s="161"/>
    </row>
    <row r="5" spans="1:256" s="164" customFormat="1" ht="15" x14ac:dyDescent="0.25">
      <c r="A5" s="168" t="s">
        <v>2</v>
      </c>
      <c r="B5" s="168"/>
      <c r="C5" s="166"/>
      <c r="D5" s="166"/>
      <c r="E5" s="161"/>
      <c r="F5" s="163"/>
      <c r="G5" s="168" t="s">
        <v>106</v>
      </c>
      <c r="I5" s="168"/>
      <c r="J5" s="168"/>
      <c r="K5" s="168"/>
      <c r="L5" s="168"/>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c r="AW5" s="161"/>
      <c r="AX5" s="161"/>
      <c r="AY5" s="161"/>
      <c r="AZ5" s="161"/>
      <c r="BA5" s="161"/>
      <c r="BB5" s="161"/>
      <c r="BC5" s="161"/>
      <c r="BD5" s="161"/>
      <c r="BE5" s="161"/>
      <c r="BF5" s="161"/>
      <c r="BG5" s="161"/>
      <c r="BH5" s="161"/>
      <c r="BI5" s="161"/>
      <c r="BJ5" s="161"/>
      <c r="BK5" s="161"/>
      <c r="BL5" s="161"/>
      <c r="BM5" s="161"/>
      <c r="BN5" s="161"/>
      <c r="BO5" s="161"/>
      <c r="BP5" s="161"/>
      <c r="BQ5" s="161"/>
      <c r="BR5" s="161"/>
      <c r="BS5" s="161"/>
      <c r="BT5" s="161"/>
      <c r="BU5" s="161"/>
      <c r="BV5" s="161"/>
      <c r="BW5" s="161"/>
      <c r="BX5" s="161"/>
      <c r="BY5" s="161"/>
      <c r="BZ5" s="161"/>
      <c r="CA5" s="161"/>
      <c r="CB5" s="161"/>
      <c r="CC5" s="161"/>
      <c r="CD5" s="161"/>
      <c r="CE5" s="161"/>
      <c r="CF5" s="161"/>
      <c r="CG5" s="161"/>
      <c r="CH5" s="161"/>
      <c r="CI5" s="161"/>
      <c r="CJ5" s="161"/>
      <c r="CK5" s="161"/>
      <c r="CL5" s="161"/>
      <c r="CM5" s="161"/>
      <c r="CN5" s="161"/>
      <c r="CO5" s="161"/>
      <c r="CP5" s="161"/>
      <c r="CQ5" s="161"/>
      <c r="CR5" s="161"/>
      <c r="CS5" s="161"/>
      <c r="CT5" s="161"/>
      <c r="CU5" s="161"/>
      <c r="CV5" s="161"/>
      <c r="CW5" s="161"/>
      <c r="CX5" s="161"/>
      <c r="CY5" s="161"/>
      <c r="CZ5" s="161"/>
      <c r="DA5" s="161"/>
      <c r="DB5" s="161"/>
      <c r="DC5" s="161"/>
      <c r="DD5" s="161"/>
      <c r="DE5" s="161"/>
      <c r="DF5" s="161"/>
      <c r="DG5" s="161"/>
      <c r="DH5" s="161"/>
      <c r="DI5" s="161"/>
      <c r="DJ5" s="161"/>
      <c r="DK5" s="161"/>
      <c r="DL5" s="161"/>
      <c r="DM5" s="161"/>
      <c r="DN5" s="161"/>
      <c r="DO5" s="161"/>
      <c r="DP5" s="161"/>
      <c r="DQ5" s="161"/>
      <c r="DR5" s="161"/>
      <c r="DS5" s="161"/>
      <c r="DT5" s="161"/>
      <c r="DU5" s="161"/>
      <c r="DV5" s="161"/>
      <c r="DW5" s="161"/>
      <c r="DX5" s="161"/>
      <c r="DY5" s="161"/>
      <c r="DZ5" s="161"/>
      <c r="EA5" s="161"/>
      <c r="EB5" s="161"/>
      <c r="EC5" s="161"/>
      <c r="ED5" s="161"/>
      <c r="EE5" s="161"/>
      <c r="EF5" s="161"/>
      <c r="EG5" s="161"/>
      <c r="EH5" s="161"/>
      <c r="EI5" s="161"/>
      <c r="EJ5" s="161"/>
      <c r="EK5" s="161"/>
      <c r="EL5" s="161"/>
      <c r="EM5" s="161"/>
      <c r="EN5" s="161"/>
      <c r="EO5" s="161"/>
      <c r="EP5" s="161"/>
      <c r="EQ5" s="161"/>
      <c r="ER5" s="161"/>
      <c r="ES5" s="161"/>
      <c r="ET5" s="161"/>
      <c r="EU5" s="161"/>
      <c r="EV5" s="161"/>
      <c r="EW5" s="161"/>
      <c r="EX5" s="161"/>
      <c r="EY5" s="161"/>
      <c r="EZ5" s="161"/>
      <c r="FA5" s="161"/>
      <c r="FB5" s="161"/>
      <c r="FC5" s="161"/>
      <c r="FD5" s="161"/>
      <c r="FE5" s="161"/>
      <c r="FF5" s="161"/>
      <c r="FG5" s="161"/>
      <c r="FH5" s="161"/>
      <c r="FI5" s="161"/>
      <c r="FJ5" s="161"/>
      <c r="FK5" s="161"/>
      <c r="FL5" s="161"/>
      <c r="FM5" s="161"/>
      <c r="FN5" s="161"/>
      <c r="FO5" s="161"/>
      <c r="FP5" s="161"/>
      <c r="FQ5" s="161"/>
      <c r="FR5" s="161"/>
      <c r="FS5" s="161"/>
      <c r="FT5" s="161"/>
      <c r="FU5" s="161"/>
      <c r="FV5" s="161"/>
      <c r="FW5" s="161"/>
      <c r="FX5" s="161"/>
      <c r="FY5" s="161"/>
      <c r="FZ5" s="161"/>
      <c r="GA5" s="161"/>
      <c r="GB5" s="161"/>
      <c r="GC5" s="161"/>
      <c r="GD5" s="161"/>
      <c r="GE5" s="161"/>
      <c r="GF5" s="161"/>
      <c r="GG5" s="161"/>
      <c r="GH5" s="161"/>
      <c r="GI5" s="161"/>
      <c r="GJ5" s="161"/>
      <c r="GK5" s="161"/>
      <c r="GL5" s="161"/>
      <c r="GM5" s="161"/>
      <c r="GN5" s="161"/>
      <c r="GO5" s="161"/>
      <c r="GP5" s="161"/>
      <c r="GQ5" s="161"/>
      <c r="GR5" s="161"/>
      <c r="GS5" s="161"/>
      <c r="GT5" s="161"/>
      <c r="GU5" s="161"/>
      <c r="GV5" s="161"/>
      <c r="GW5" s="161"/>
      <c r="GX5" s="161"/>
      <c r="GY5" s="161"/>
      <c r="GZ5" s="161"/>
      <c r="HA5" s="161"/>
      <c r="HB5" s="161"/>
      <c r="HC5" s="161"/>
      <c r="HD5" s="161"/>
      <c r="HE5" s="161"/>
      <c r="HF5" s="161"/>
      <c r="HG5" s="161"/>
      <c r="HH5" s="161"/>
      <c r="HI5" s="161"/>
      <c r="HJ5" s="161"/>
      <c r="HK5" s="161"/>
      <c r="HL5" s="161"/>
      <c r="HM5" s="161"/>
      <c r="HN5" s="161"/>
      <c r="HO5" s="161"/>
      <c r="HP5" s="161"/>
      <c r="HQ5" s="161"/>
      <c r="HR5" s="161"/>
      <c r="HS5" s="161"/>
      <c r="HT5" s="161"/>
      <c r="HU5" s="161"/>
      <c r="HV5" s="161"/>
      <c r="HW5" s="161"/>
      <c r="HX5" s="161"/>
      <c r="HY5" s="161"/>
      <c r="HZ5" s="161"/>
      <c r="IA5" s="161"/>
      <c r="IB5" s="161"/>
      <c r="IC5" s="161"/>
      <c r="ID5" s="161"/>
      <c r="IE5" s="161"/>
      <c r="IF5" s="161"/>
      <c r="IG5" s="161"/>
      <c r="IH5" s="161"/>
      <c r="II5" s="161"/>
      <c r="IJ5" s="161"/>
      <c r="IK5" s="161"/>
      <c r="IL5" s="161"/>
      <c r="IM5" s="161"/>
      <c r="IN5" s="161"/>
      <c r="IO5" s="161"/>
      <c r="IP5" s="161"/>
      <c r="IQ5" s="161"/>
      <c r="IR5" s="161"/>
      <c r="IS5" s="161"/>
      <c r="IT5" s="161"/>
      <c r="IU5" s="161"/>
      <c r="IV5" s="161"/>
    </row>
    <row r="6" spans="1:256" s="164" customFormat="1" ht="15" x14ac:dyDescent="0.25">
      <c r="A6" s="168" t="s">
        <v>107</v>
      </c>
      <c r="B6" s="168"/>
      <c r="C6" s="166"/>
      <c r="D6" s="166"/>
      <c r="E6" s="161"/>
      <c r="F6" s="163"/>
      <c r="G6" s="169" t="s">
        <v>108</v>
      </c>
      <c r="I6" s="168"/>
      <c r="J6" s="168"/>
      <c r="K6" s="168"/>
      <c r="L6" s="168"/>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1"/>
      <c r="BK6" s="161"/>
      <c r="BL6" s="161"/>
      <c r="BM6" s="161"/>
      <c r="BN6" s="161"/>
      <c r="BO6" s="161"/>
      <c r="BP6" s="161"/>
      <c r="BQ6" s="161"/>
      <c r="BR6" s="161"/>
      <c r="BS6" s="161"/>
      <c r="BT6" s="161"/>
      <c r="BU6" s="161"/>
      <c r="BV6" s="161"/>
      <c r="BW6" s="161"/>
      <c r="BX6" s="161"/>
      <c r="BY6" s="161"/>
      <c r="BZ6" s="161"/>
      <c r="CA6" s="161"/>
      <c r="CB6" s="161"/>
      <c r="CC6" s="161"/>
      <c r="CD6" s="161"/>
      <c r="CE6" s="161"/>
      <c r="CF6" s="161"/>
      <c r="CG6" s="161"/>
      <c r="CH6" s="161"/>
      <c r="CI6" s="161"/>
      <c r="CJ6" s="161"/>
      <c r="CK6" s="161"/>
      <c r="CL6" s="161"/>
      <c r="CM6" s="161"/>
      <c r="CN6" s="161"/>
      <c r="CO6" s="161"/>
      <c r="CP6" s="161"/>
      <c r="CQ6" s="161"/>
      <c r="CR6" s="161"/>
      <c r="CS6" s="161"/>
      <c r="CT6" s="161"/>
      <c r="CU6" s="161"/>
      <c r="CV6" s="161"/>
      <c r="CW6" s="161"/>
      <c r="CX6" s="161"/>
      <c r="CY6" s="161"/>
      <c r="CZ6" s="161"/>
      <c r="DA6" s="161"/>
      <c r="DB6" s="161"/>
      <c r="DC6" s="161"/>
      <c r="DD6" s="161"/>
      <c r="DE6" s="161"/>
      <c r="DF6" s="161"/>
      <c r="DG6" s="161"/>
      <c r="DH6" s="161"/>
      <c r="DI6" s="161"/>
      <c r="DJ6" s="161"/>
      <c r="DK6" s="161"/>
      <c r="DL6" s="161"/>
      <c r="DM6" s="161"/>
      <c r="DN6" s="161"/>
      <c r="DO6" s="161"/>
      <c r="DP6" s="161"/>
      <c r="DQ6" s="161"/>
      <c r="DR6" s="161"/>
      <c r="DS6" s="161"/>
      <c r="DT6" s="161"/>
      <c r="DU6" s="161"/>
      <c r="DV6" s="161"/>
      <c r="DW6" s="161"/>
      <c r="DX6" s="161"/>
      <c r="DY6" s="161"/>
      <c r="DZ6" s="161"/>
      <c r="EA6" s="161"/>
      <c r="EB6" s="161"/>
      <c r="EC6" s="161"/>
      <c r="ED6" s="161"/>
      <c r="EE6" s="161"/>
      <c r="EF6" s="161"/>
      <c r="EG6" s="161"/>
      <c r="EH6" s="161"/>
      <c r="EI6" s="161"/>
      <c r="EJ6" s="161"/>
      <c r="EK6" s="161"/>
      <c r="EL6" s="161"/>
      <c r="EM6" s="161"/>
      <c r="EN6" s="161"/>
      <c r="EO6" s="161"/>
      <c r="EP6" s="161"/>
      <c r="EQ6" s="161"/>
      <c r="ER6" s="161"/>
      <c r="ES6" s="161"/>
      <c r="ET6" s="161"/>
      <c r="EU6" s="161"/>
      <c r="EV6" s="161"/>
      <c r="EW6" s="161"/>
      <c r="EX6" s="161"/>
      <c r="EY6" s="161"/>
      <c r="EZ6" s="161"/>
      <c r="FA6" s="161"/>
      <c r="FB6" s="161"/>
      <c r="FC6" s="161"/>
      <c r="FD6" s="161"/>
      <c r="FE6" s="161"/>
      <c r="FF6" s="161"/>
      <c r="FG6" s="161"/>
      <c r="FH6" s="161"/>
      <c r="FI6" s="161"/>
      <c r="FJ6" s="161"/>
      <c r="FK6" s="161"/>
      <c r="FL6" s="161"/>
      <c r="FM6" s="161"/>
      <c r="FN6" s="161"/>
      <c r="FO6" s="161"/>
      <c r="FP6" s="161"/>
      <c r="FQ6" s="161"/>
      <c r="FR6" s="161"/>
      <c r="FS6" s="161"/>
      <c r="FT6" s="161"/>
      <c r="FU6" s="161"/>
      <c r="FV6" s="161"/>
      <c r="FW6" s="161"/>
      <c r="FX6" s="161"/>
      <c r="FY6" s="161"/>
      <c r="FZ6" s="161"/>
      <c r="GA6" s="161"/>
      <c r="GB6" s="161"/>
      <c r="GC6" s="161"/>
      <c r="GD6" s="161"/>
      <c r="GE6" s="161"/>
      <c r="GF6" s="161"/>
      <c r="GG6" s="161"/>
      <c r="GH6" s="161"/>
      <c r="GI6" s="161"/>
      <c r="GJ6" s="161"/>
      <c r="GK6" s="161"/>
      <c r="GL6" s="161"/>
      <c r="GM6" s="161"/>
      <c r="GN6" s="161"/>
      <c r="GO6" s="161"/>
      <c r="GP6" s="161"/>
      <c r="GQ6" s="161"/>
      <c r="GR6" s="161"/>
      <c r="GS6" s="161"/>
      <c r="GT6" s="161"/>
      <c r="GU6" s="161"/>
      <c r="GV6" s="161"/>
      <c r="GW6" s="161"/>
      <c r="GX6" s="161"/>
      <c r="GY6" s="161"/>
      <c r="GZ6" s="161"/>
      <c r="HA6" s="161"/>
      <c r="HB6" s="161"/>
      <c r="HC6" s="161"/>
      <c r="HD6" s="161"/>
      <c r="HE6" s="161"/>
      <c r="HF6" s="161"/>
      <c r="HG6" s="161"/>
      <c r="HH6" s="161"/>
      <c r="HI6" s="161"/>
      <c r="HJ6" s="161"/>
      <c r="HK6" s="161"/>
      <c r="HL6" s="161"/>
      <c r="HM6" s="161"/>
      <c r="HN6" s="161"/>
      <c r="HO6" s="161"/>
      <c r="HP6" s="161"/>
      <c r="HQ6" s="161"/>
      <c r="HR6" s="161"/>
      <c r="HS6" s="161"/>
      <c r="HT6" s="161"/>
      <c r="HU6" s="161"/>
      <c r="HV6" s="161"/>
      <c r="HW6" s="161"/>
      <c r="HX6" s="161"/>
      <c r="HY6" s="161"/>
      <c r="HZ6" s="161"/>
      <c r="IA6" s="161"/>
      <c r="IB6" s="161"/>
      <c r="IC6" s="161"/>
      <c r="ID6" s="161"/>
      <c r="IE6" s="161"/>
      <c r="IF6" s="161"/>
      <c r="IG6" s="161"/>
      <c r="IH6" s="161"/>
      <c r="II6" s="161"/>
      <c r="IJ6" s="161"/>
      <c r="IK6" s="161"/>
      <c r="IL6" s="161"/>
      <c r="IM6" s="161"/>
      <c r="IN6" s="161"/>
      <c r="IO6" s="161"/>
      <c r="IP6" s="161"/>
      <c r="IQ6" s="161"/>
      <c r="IR6" s="161"/>
      <c r="IS6" s="161"/>
      <c r="IT6" s="161"/>
      <c r="IU6" s="161"/>
      <c r="IV6" s="161"/>
    </row>
    <row r="7" spans="1:256" s="164" customFormat="1" ht="12.75" customHeight="1" x14ac:dyDescent="0.25">
      <c r="A7" s="161"/>
      <c r="B7" s="161"/>
      <c r="C7" s="161"/>
      <c r="D7" s="161"/>
      <c r="E7" s="161"/>
      <c r="F7" s="163"/>
      <c r="G7" s="168"/>
      <c r="I7" s="168"/>
      <c r="J7" s="168"/>
      <c r="K7" s="168"/>
      <c r="L7" s="168"/>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c r="CN7" s="161"/>
      <c r="CO7" s="161"/>
      <c r="CP7" s="161"/>
      <c r="CQ7" s="161"/>
      <c r="CR7" s="161"/>
      <c r="CS7" s="161"/>
      <c r="CT7" s="161"/>
      <c r="CU7" s="161"/>
      <c r="CV7" s="161"/>
      <c r="CW7" s="161"/>
      <c r="CX7" s="161"/>
      <c r="CY7" s="161"/>
      <c r="CZ7" s="161"/>
      <c r="DA7" s="161"/>
      <c r="DB7" s="161"/>
      <c r="DC7" s="161"/>
      <c r="DD7" s="161"/>
      <c r="DE7" s="161"/>
      <c r="DF7" s="161"/>
      <c r="DG7" s="161"/>
      <c r="DH7" s="161"/>
      <c r="DI7" s="161"/>
      <c r="DJ7" s="161"/>
      <c r="DK7" s="161"/>
      <c r="DL7" s="161"/>
      <c r="DM7" s="161"/>
      <c r="DN7" s="161"/>
      <c r="DO7" s="161"/>
      <c r="DP7" s="161"/>
      <c r="DQ7" s="161"/>
      <c r="DR7" s="161"/>
      <c r="DS7" s="161"/>
      <c r="DT7" s="161"/>
      <c r="DU7" s="161"/>
      <c r="DV7" s="161"/>
      <c r="DW7" s="161"/>
      <c r="DX7" s="161"/>
      <c r="DY7" s="161"/>
      <c r="DZ7" s="161"/>
      <c r="EA7" s="161"/>
      <c r="EB7" s="161"/>
      <c r="EC7" s="161"/>
      <c r="ED7" s="161"/>
      <c r="EE7" s="161"/>
      <c r="EF7" s="161"/>
      <c r="EG7" s="161"/>
      <c r="EH7" s="161"/>
      <c r="EI7" s="161"/>
      <c r="EJ7" s="161"/>
      <c r="EK7" s="161"/>
      <c r="EL7" s="161"/>
      <c r="EM7" s="161"/>
      <c r="EN7" s="161"/>
      <c r="EO7" s="161"/>
      <c r="EP7" s="161"/>
      <c r="EQ7" s="161"/>
      <c r="ER7" s="161"/>
      <c r="ES7" s="161"/>
      <c r="ET7" s="161"/>
      <c r="EU7" s="161"/>
      <c r="EV7" s="161"/>
      <c r="EW7" s="161"/>
      <c r="EX7" s="161"/>
      <c r="EY7" s="161"/>
      <c r="EZ7" s="161"/>
      <c r="FA7" s="161"/>
      <c r="FB7" s="161"/>
      <c r="FC7" s="161"/>
      <c r="FD7" s="161"/>
      <c r="FE7" s="161"/>
      <c r="FF7" s="161"/>
      <c r="FG7" s="161"/>
      <c r="FH7" s="161"/>
      <c r="FI7" s="161"/>
      <c r="FJ7" s="161"/>
      <c r="FK7" s="161"/>
      <c r="FL7" s="161"/>
      <c r="FM7" s="161"/>
      <c r="FN7" s="161"/>
      <c r="FO7" s="161"/>
      <c r="FP7" s="161"/>
      <c r="FQ7" s="161"/>
      <c r="FR7" s="161"/>
      <c r="FS7" s="161"/>
      <c r="FT7" s="161"/>
      <c r="FU7" s="161"/>
      <c r="FV7" s="161"/>
      <c r="FW7" s="161"/>
      <c r="FX7" s="161"/>
      <c r="FY7" s="161"/>
      <c r="FZ7" s="161"/>
      <c r="GA7" s="161"/>
      <c r="GB7" s="161"/>
      <c r="GC7" s="161"/>
      <c r="GD7" s="161"/>
      <c r="GE7" s="161"/>
      <c r="GF7" s="161"/>
      <c r="GG7" s="161"/>
      <c r="GH7" s="161"/>
      <c r="GI7" s="161"/>
      <c r="GJ7" s="161"/>
      <c r="GK7" s="161"/>
      <c r="GL7" s="161"/>
      <c r="GM7" s="161"/>
      <c r="GN7" s="161"/>
      <c r="GO7" s="161"/>
      <c r="GP7" s="161"/>
      <c r="GQ7" s="161"/>
      <c r="GR7" s="161"/>
      <c r="GS7" s="161"/>
      <c r="GT7" s="161"/>
      <c r="GU7" s="161"/>
      <c r="GV7" s="161"/>
      <c r="GW7" s="161"/>
      <c r="GX7" s="161"/>
      <c r="GY7" s="161"/>
      <c r="GZ7" s="161"/>
      <c r="HA7" s="161"/>
      <c r="HB7" s="161"/>
      <c r="HC7" s="161"/>
      <c r="HD7" s="161"/>
      <c r="HE7" s="161"/>
      <c r="HF7" s="161"/>
      <c r="HG7" s="161"/>
      <c r="HH7" s="161"/>
      <c r="HI7" s="161"/>
      <c r="HJ7" s="161"/>
      <c r="HK7" s="161"/>
      <c r="HL7" s="161"/>
      <c r="HM7" s="161"/>
      <c r="HN7" s="161"/>
      <c r="HO7" s="161"/>
      <c r="HP7" s="161"/>
      <c r="HQ7" s="161"/>
      <c r="HR7" s="161"/>
      <c r="HS7" s="161"/>
      <c r="HT7" s="161"/>
      <c r="HU7" s="161"/>
      <c r="HV7" s="161"/>
      <c r="HW7" s="161"/>
      <c r="HX7" s="161"/>
      <c r="HY7" s="161"/>
      <c r="HZ7" s="161"/>
      <c r="IA7" s="161"/>
      <c r="IB7" s="161"/>
      <c r="IC7" s="161"/>
      <c r="ID7" s="161"/>
      <c r="IE7" s="161"/>
      <c r="IF7" s="161"/>
      <c r="IG7" s="161"/>
      <c r="IH7" s="161"/>
      <c r="II7" s="161"/>
      <c r="IJ7" s="161"/>
      <c r="IK7" s="161"/>
      <c r="IL7" s="161"/>
      <c r="IM7" s="161"/>
      <c r="IN7" s="161"/>
      <c r="IO7" s="161"/>
      <c r="IP7" s="161"/>
      <c r="IQ7" s="161"/>
      <c r="IR7" s="161"/>
      <c r="IS7" s="161"/>
      <c r="IT7" s="161"/>
      <c r="IU7" s="161"/>
      <c r="IV7" s="161"/>
    </row>
    <row r="8" spans="1:256" s="164" customFormat="1" ht="38.25" customHeight="1" x14ac:dyDescent="0.25">
      <c r="A8" s="170" t="s">
        <v>109</v>
      </c>
      <c r="B8" s="168"/>
      <c r="C8" s="166"/>
      <c r="D8" s="166"/>
      <c r="E8" s="161"/>
      <c r="F8" s="163"/>
      <c r="G8" s="170" t="s">
        <v>110</v>
      </c>
      <c r="I8" s="168"/>
      <c r="J8" s="168"/>
      <c r="K8" s="168"/>
      <c r="L8" s="168"/>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1"/>
      <c r="EA8" s="161"/>
      <c r="EB8" s="161"/>
      <c r="EC8" s="161"/>
      <c r="ED8" s="161"/>
      <c r="EE8" s="161"/>
      <c r="EF8" s="161"/>
      <c r="EG8" s="161"/>
      <c r="EH8" s="161"/>
      <c r="EI8" s="161"/>
      <c r="EJ8" s="161"/>
      <c r="EK8" s="161"/>
      <c r="EL8" s="161"/>
      <c r="EM8" s="161"/>
      <c r="EN8" s="161"/>
      <c r="EO8" s="161"/>
      <c r="EP8" s="161"/>
      <c r="EQ8" s="161"/>
      <c r="ER8" s="161"/>
      <c r="ES8" s="161"/>
      <c r="ET8" s="161"/>
      <c r="EU8" s="161"/>
      <c r="EV8" s="161"/>
      <c r="EW8" s="161"/>
      <c r="EX8" s="161"/>
      <c r="EY8" s="161"/>
      <c r="EZ8" s="161"/>
      <c r="FA8" s="161"/>
      <c r="FB8" s="161"/>
      <c r="FC8" s="161"/>
      <c r="FD8" s="161"/>
      <c r="FE8" s="161"/>
      <c r="FF8" s="161"/>
      <c r="FG8" s="161"/>
      <c r="FH8" s="161"/>
      <c r="FI8" s="161"/>
      <c r="FJ8" s="161"/>
      <c r="FK8" s="161"/>
      <c r="FL8" s="161"/>
      <c r="FM8" s="161"/>
      <c r="FN8" s="161"/>
      <c r="FO8" s="161"/>
      <c r="FP8" s="161"/>
      <c r="FQ8" s="161"/>
      <c r="FR8" s="161"/>
      <c r="FS8" s="161"/>
      <c r="FT8" s="161"/>
      <c r="FU8" s="161"/>
      <c r="FV8" s="161"/>
      <c r="FW8" s="161"/>
      <c r="FX8" s="161"/>
      <c r="FY8" s="161"/>
      <c r="FZ8" s="161"/>
      <c r="GA8" s="161"/>
      <c r="GB8" s="161"/>
      <c r="GC8" s="161"/>
      <c r="GD8" s="161"/>
      <c r="GE8" s="161"/>
      <c r="GF8" s="161"/>
      <c r="GG8" s="161"/>
      <c r="GH8" s="161"/>
      <c r="GI8" s="161"/>
      <c r="GJ8" s="161"/>
      <c r="GK8" s="161"/>
      <c r="GL8" s="161"/>
      <c r="GM8" s="161"/>
      <c r="GN8" s="161"/>
      <c r="GO8" s="161"/>
      <c r="GP8" s="161"/>
      <c r="GQ8" s="161"/>
      <c r="GR8" s="161"/>
      <c r="GS8" s="161"/>
      <c r="GT8" s="161"/>
      <c r="GU8" s="161"/>
      <c r="GV8" s="161"/>
      <c r="GW8" s="161"/>
      <c r="GX8" s="161"/>
      <c r="GY8" s="161"/>
      <c r="GZ8" s="161"/>
      <c r="HA8" s="161"/>
      <c r="HB8" s="161"/>
      <c r="HC8" s="161"/>
      <c r="HD8" s="161"/>
      <c r="HE8" s="161"/>
      <c r="HF8" s="161"/>
      <c r="HG8" s="161"/>
      <c r="HH8" s="161"/>
      <c r="HI8" s="161"/>
      <c r="HJ8" s="161"/>
      <c r="HK8" s="161"/>
      <c r="HL8" s="161"/>
      <c r="HM8" s="161"/>
      <c r="HN8" s="161"/>
      <c r="HO8" s="161"/>
      <c r="HP8" s="161"/>
      <c r="HQ8" s="161"/>
      <c r="HR8" s="161"/>
      <c r="HS8" s="161"/>
      <c r="HT8" s="161"/>
      <c r="HU8" s="161"/>
      <c r="HV8" s="161"/>
      <c r="HW8" s="161"/>
      <c r="HX8" s="161"/>
      <c r="HY8" s="161"/>
      <c r="HZ8" s="161"/>
      <c r="IA8" s="161"/>
      <c r="IB8" s="161"/>
      <c r="IC8" s="161"/>
      <c r="ID8" s="161"/>
      <c r="IE8" s="161"/>
      <c r="IF8" s="161"/>
      <c r="IG8" s="161"/>
      <c r="IH8" s="161"/>
      <c r="II8" s="161"/>
      <c r="IJ8" s="161"/>
      <c r="IK8" s="161"/>
      <c r="IL8" s="161"/>
      <c r="IM8" s="161"/>
      <c r="IN8" s="161"/>
      <c r="IO8" s="161"/>
      <c r="IP8" s="161"/>
      <c r="IQ8" s="161"/>
      <c r="IR8" s="161"/>
      <c r="IS8" s="161"/>
      <c r="IT8" s="161"/>
      <c r="IU8" s="161"/>
      <c r="IV8" s="161"/>
    </row>
    <row r="9" spans="1:256" s="164" customFormat="1" ht="15" x14ac:dyDescent="0.25">
      <c r="A9" s="171" t="s">
        <v>111</v>
      </c>
      <c r="B9" s="172"/>
      <c r="C9" s="166"/>
      <c r="D9" s="166"/>
      <c r="E9" s="161"/>
      <c r="F9" s="163"/>
      <c r="G9" s="170" t="s">
        <v>111</v>
      </c>
      <c r="I9" s="168"/>
      <c r="J9" s="168"/>
      <c r="K9" s="168"/>
      <c r="L9" s="168"/>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61"/>
      <c r="BK9" s="161"/>
      <c r="BL9" s="161"/>
      <c r="BM9" s="161"/>
      <c r="BN9" s="161"/>
      <c r="BO9" s="161"/>
      <c r="BP9" s="161"/>
      <c r="BQ9" s="161"/>
      <c r="BR9" s="161"/>
      <c r="BS9" s="161"/>
      <c r="BT9" s="161"/>
      <c r="BU9" s="161"/>
      <c r="BV9" s="161"/>
      <c r="BW9" s="161"/>
      <c r="BX9" s="161"/>
      <c r="BY9" s="161"/>
      <c r="BZ9" s="161"/>
      <c r="CA9" s="161"/>
      <c r="CB9" s="161"/>
      <c r="CC9" s="161"/>
      <c r="CD9" s="161"/>
      <c r="CE9" s="161"/>
      <c r="CF9" s="161"/>
      <c r="CG9" s="161"/>
      <c r="CH9" s="161"/>
      <c r="CI9" s="161"/>
      <c r="CJ9" s="161"/>
      <c r="CK9" s="161"/>
      <c r="CL9" s="161"/>
      <c r="CM9" s="161"/>
      <c r="CN9" s="161"/>
      <c r="CO9" s="161"/>
      <c r="CP9" s="161"/>
      <c r="CQ9" s="161"/>
      <c r="CR9" s="161"/>
      <c r="CS9" s="161"/>
      <c r="CT9" s="161"/>
      <c r="CU9" s="161"/>
      <c r="CV9" s="161"/>
      <c r="CW9" s="161"/>
      <c r="CX9" s="161"/>
      <c r="CY9" s="161"/>
      <c r="CZ9" s="161"/>
      <c r="DA9" s="161"/>
      <c r="DB9" s="161"/>
      <c r="DC9" s="161"/>
      <c r="DD9" s="161"/>
      <c r="DE9" s="161"/>
      <c r="DF9" s="161"/>
      <c r="DG9" s="161"/>
      <c r="DH9" s="161"/>
      <c r="DI9" s="161"/>
      <c r="DJ9" s="161"/>
      <c r="DK9" s="161"/>
      <c r="DL9" s="161"/>
      <c r="DM9" s="161"/>
      <c r="DN9" s="161"/>
      <c r="DO9" s="161"/>
      <c r="DP9" s="161"/>
      <c r="DQ9" s="161"/>
      <c r="DR9" s="161"/>
      <c r="DS9" s="161"/>
      <c r="DT9" s="161"/>
      <c r="DU9" s="161"/>
      <c r="DV9" s="161"/>
      <c r="DW9" s="161"/>
      <c r="DX9" s="161"/>
      <c r="DY9" s="161"/>
      <c r="DZ9" s="161"/>
      <c r="EA9" s="161"/>
      <c r="EB9" s="161"/>
      <c r="EC9" s="161"/>
      <c r="ED9" s="161"/>
      <c r="EE9" s="161"/>
      <c r="EF9" s="161"/>
      <c r="EG9" s="161"/>
      <c r="EH9" s="161"/>
      <c r="EI9" s="161"/>
      <c r="EJ9" s="161"/>
      <c r="EK9" s="161"/>
      <c r="EL9" s="161"/>
      <c r="EM9" s="161"/>
      <c r="EN9" s="161"/>
      <c r="EO9" s="161"/>
      <c r="EP9" s="161"/>
      <c r="EQ9" s="161"/>
      <c r="ER9" s="161"/>
      <c r="ES9" s="161"/>
      <c r="ET9" s="161"/>
      <c r="EU9" s="161"/>
      <c r="EV9" s="161"/>
      <c r="EW9" s="161"/>
      <c r="EX9" s="161"/>
      <c r="EY9" s="161"/>
      <c r="EZ9" s="161"/>
      <c r="FA9" s="161"/>
      <c r="FB9" s="161"/>
      <c r="FC9" s="161"/>
      <c r="FD9" s="161"/>
      <c r="FE9" s="161"/>
      <c r="FF9" s="161"/>
      <c r="FG9" s="161"/>
      <c r="FH9" s="161"/>
      <c r="FI9" s="161"/>
      <c r="FJ9" s="161"/>
      <c r="FK9" s="161"/>
      <c r="FL9" s="161"/>
      <c r="FM9" s="161"/>
      <c r="FN9" s="161"/>
      <c r="FO9" s="161"/>
      <c r="FP9" s="161"/>
      <c r="FQ9" s="161"/>
      <c r="FR9" s="161"/>
      <c r="FS9" s="161"/>
      <c r="FT9" s="161"/>
      <c r="FU9" s="161"/>
      <c r="FV9" s="161"/>
      <c r="FW9" s="161"/>
      <c r="FX9" s="161"/>
      <c r="FY9" s="161"/>
      <c r="FZ9" s="161"/>
      <c r="GA9" s="161"/>
      <c r="GB9" s="161"/>
      <c r="GC9" s="161"/>
      <c r="GD9" s="161"/>
      <c r="GE9" s="161"/>
      <c r="GF9" s="161"/>
      <c r="GG9" s="161"/>
      <c r="GH9" s="161"/>
      <c r="GI9" s="161"/>
      <c r="GJ9" s="161"/>
      <c r="GK9" s="161"/>
      <c r="GL9" s="161"/>
      <c r="GM9" s="161"/>
      <c r="GN9" s="161"/>
      <c r="GO9" s="161"/>
      <c r="GP9" s="161"/>
      <c r="GQ9" s="161"/>
      <c r="GR9" s="161"/>
      <c r="GS9" s="161"/>
      <c r="GT9" s="161"/>
      <c r="GU9" s="161"/>
      <c r="GV9" s="161"/>
      <c r="GW9" s="161"/>
      <c r="GX9" s="161"/>
      <c r="GY9" s="161"/>
      <c r="GZ9" s="161"/>
      <c r="HA9" s="161"/>
      <c r="HB9" s="161"/>
      <c r="HC9" s="161"/>
      <c r="HD9" s="161"/>
      <c r="HE9" s="161"/>
      <c r="HF9" s="161"/>
      <c r="HG9" s="161"/>
      <c r="HH9" s="161"/>
      <c r="HI9" s="161"/>
      <c r="HJ9" s="161"/>
      <c r="HK9" s="161"/>
      <c r="HL9" s="161"/>
      <c r="HM9" s="161"/>
      <c r="HN9" s="161"/>
      <c r="HO9" s="161"/>
      <c r="HP9" s="161"/>
      <c r="HQ9" s="161"/>
      <c r="HR9" s="161"/>
      <c r="HS9" s="161"/>
      <c r="HT9" s="161"/>
      <c r="HU9" s="161"/>
      <c r="HV9" s="161"/>
      <c r="HW9" s="161"/>
      <c r="HX9" s="161"/>
      <c r="HY9" s="161"/>
      <c r="HZ9" s="161"/>
      <c r="IA9" s="161"/>
      <c r="IB9" s="161"/>
      <c r="IC9" s="161"/>
      <c r="ID9" s="161"/>
      <c r="IE9" s="161"/>
      <c r="IF9" s="161"/>
      <c r="IG9" s="161"/>
      <c r="IH9" s="161"/>
      <c r="II9" s="161"/>
      <c r="IJ9" s="161"/>
      <c r="IK9" s="161"/>
      <c r="IL9" s="161"/>
      <c r="IM9" s="161"/>
      <c r="IN9" s="161"/>
      <c r="IO9" s="161"/>
      <c r="IP9" s="161"/>
      <c r="IQ9" s="161"/>
      <c r="IR9" s="161"/>
      <c r="IS9" s="161"/>
      <c r="IT9" s="161"/>
      <c r="IU9" s="161"/>
      <c r="IV9" s="161"/>
    </row>
    <row r="10" spans="1:256" x14ac:dyDescent="0.25">
      <c r="A10" s="66" t="s">
        <v>37</v>
      </c>
      <c r="B10" s="66"/>
      <c r="C10" s="66"/>
      <c r="D10" s="66"/>
      <c r="E10" s="66"/>
      <c r="F10" s="66"/>
      <c r="G10" s="66"/>
      <c r="H10" s="66"/>
      <c r="I10" s="22"/>
    </row>
    <row r="11" spans="1:256" x14ac:dyDescent="0.25">
      <c r="A11" s="67" t="s">
        <v>38</v>
      </c>
      <c r="B11" s="68"/>
      <c r="C11" s="68"/>
      <c r="D11" s="68"/>
      <c r="E11" s="68"/>
      <c r="F11" s="68"/>
      <c r="G11" s="68"/>
      <c r="H11" s="68"/>
      <c r="I11" s="22"/>
    </row>
    <row r="12" spans="1:256" x14ac:dyDescent="0.25">
      <c r="A12" s="24"/>
      <c r="B12" s="25"/>
      <c r="C12" s="25"/>
      <c r="D12" s="25"/>
      <c r="E12" s="25"/>
      <c r="F12" s="25"/>
      <c r="G12" s="25"/>
      <c r="H12" s="25"/>
      <c r="I12" s="22"/>
    </row>
    <row r="13" spans="1:256" ht="64.2" customHeight="1" x14ac:dyDescent="0.25">
      <c r="A13" s="69" t="s">
        <v>99</v>
      </c>
      <c r="B13" s="69"/>
      <c r="C13" s="69"/>
      <c r="D13" s="69"/>
      <c r="E13" s="69"/>
      <c r="F13" s="69"/>
      <c r="G13" s="69"/>
      <c r="H13" s="69"/>
      <c r="I13" s="69"/>
      <c r="J13" s="23" t="s">
        <v>39</v>
      </c>
    </row>
    <row r="14" spans="1:256" ht="14.25" customHeight="1" x14ac:dyDescent="0.25">
      <c r="A14" s="25"/>
      <c r="D14" s="26"/>
      <c r="E14" s="27" t="s">
        <v>5</v>
      </c>
    </row>
    <row r="15" spans="1:256" ht="105" customHeight="1" x14ac:dyDescent="0.25">
      <c r="A15" s="28" t="s">
        <v>40</v>
      </c>
      <c r="B15" s="70" t="s">
        <v>41</v>
      </c>
      <c r="C15" s="71"/>
      <c r="D15" s="70" t="s">
        <v>42</v>
      </c>
      <c r="E15" s="72"/>
      <c r="F15" s="72"/>
      <c r="G15" s="71"/>
      <c r="H15" s="29" t="s">
        <v>39</v>
      </c>
      <c r="I15" s="28" t="s">
        <v>43</v>
      </c>
      <c r="L15" s="30"/>
    </row>
    <row r="16" spans="1:256" x14ac:dyDescent="0.25">
      <c r="A16" s="31" t="s">
        <v>44</v>
      </c>
      <c r="B16" s="78">
        <v>2</v>
      </c>
      <c r="C16" s="79"/>
      <c r="D16" s="78">
        <v>3</v>
      </c>
      <c r="E16" s="80"/>
      <c r="F16" s="80"/>
      <c r="G16" s="79"/>
      <c r="H16" s="32">
        <v>4</v>
      </c>
      <c r="I16" s="32">
        <v>5</v>
      </c>
    </row>
    <row r="17" spans="1:10" ht="145.94999999999999" customHeight="1" x14ac:dyDescent="0.25">
      <c r="A17" s="81" t="s">
        <v>44</v>
      </c>
      <c r="B17" s="83" t="s">
        <v>45</v>
      </c>
      <c r="C17" s="84"/>
      <c r="D17" s="87" t="s">
        <v>100</v>
      </c>
      <c r="E17" s="88"/>
      <c r="F17" s="88"/>
      <c r="G17" s="89"/>
      <c r="H17" s="101" t="s">
        <v>101</v>
      </c>
      <c r="I17" s="93">
        <f>(0.06136125 *(0.016/0.2)) * 1 * 2.4*1.2*5.42 * 0.805*1000000</f>
        <v>61683.902179199998</v>
      </c>
      <c r="J17" s="33"/>
    </row>
    <row r="18" spans="1:10" ht="52.95" customHeight="1" x14ac:dyDescent="0.25">
      <c r="A18" s="82"/>
      <c r="B18" s="85"/>
      <c r="C18" s="86"/>
      <c r="D18" s="90"/>
      <c r="E18" s="91"/>
      <c r="F18" s="91"/>
      <c r="G18" s="92"/>
      <c r="H18" s="102"/>
      <c r="I18" s="94"/>
    </row>
    <row r="19" spans="1:10" ht="14.4" customHeight="1" x14ac:dyDescent="0.25">
      <c r="A19" s="34" t="s">
        <v>46</v>
      </c>
      <c r="B19" s="95" t="s">
        <v>47</v>
      </c>
      <c r="C19" s="96"/>
      <c r="D19" s="95"/>
      <c r="E19" s="97"/>
      <c r="F19" s="97"/>
      <c r="G19" s="96"/>
      <c r="H19" s="35"/>
      <c r="I19" s="36"/>
    </row>
    <row r="20" spans="1:10" ht="36" customHeight="1" x14ac:dyDescent="0.25">
      <c r="A20" s="37" t="s">
        <v>46</v>
      </c>
      <c r="B20" s="98" t="s">
        <v>48</v>
      </c>
      <c r="C20" s="99"/>
      <c r="D20" s="98" t="s">
        <v>49</v>
      </c>
      <c r="E20" s="100"/>
      <c r="F20" s="100"/>
      <c r="G20" s="99"/>
      <c r="H20" s="38"/>
      <c r="I20" s="39"/>
    </row>
    <row r="21" spans="1:10" ht="35.4" customHeight="1" x14ac:dyDescent="0.25">
      <c r="A21" s="37"/>
      <c r="B21" s="73"/>
      <c r="C21" s="74"/>
      <c r="D21" s="75" t="s">
        <v>50</v>
      </c>
      <c r="E21" s="76"/>
      <c r="F21" s="76"/>
      <c r="G21" s="77"/>
      <c r="H21" s="38"/>
      <c r="I21" s="39"/>
    </row>
    <row r="22" spans="1:10" ht="35.4" customHeight="1" x14ac:dyDescent="0.25">
      <c r="A22" s="37"/>
      <c r="B22" s="73"/>
      <c r="C22" s="74"/>
      <c r="D22" s="75" t="s">
        <v>51</v>
      </c>
      <c r="E22" s="76"/>
      <c r="F22" s="76"/>
      <c r="G22" s="77"/>
      <c r="H22" s="38"/>
      <c r="I22" s="39"/>
    </row>
    <row r="23" spans="1:10" ht="47.4" customHeight="1" x14ac:dyDescent="0.25">
      <c r="A23" s="37" t="s">
        <v>46</v>
      </c>
      <c r="B23" s="98"/>
      <c r="C23" s="99"/>
      <c r="D23" s="98" t="s">
        <v>97</v>
      </c>
      <c r="E23" s="100"/>
      <c r="F23" s="100"/>
      <c r="G23" s="99"/>
      <c r="H23" s="38"/>
      <c r="I23" s="39"/>
    </row>
    <row r="24" spans="1:10" ht="54.6" customHeight="1" x14ac:dyDescent="0.25">
      <c r="A24" s="40" t="s">
        <v>46</v>
      </c>
      <c r="B24" s="103" t="s">
        <v>52</v>
      </c>
      <c r="C24" s="104"/>
      <c r="D24" s="103"/>
      <c r="E24" s="105"/>
      <c r="F24" s="105"/>
      <c r="G24" s="104"/>
      <c r="H24" s="41" t="s">
        <v>53</v>
      </c>
      <c r="I24" s="42"/>
    </row>
    <row r="25" spans="1:10" ht="129" customHeight="1" x14ac:dyDescent="0.25">
      <c r="A25" s="57" t="s">
        <v>54</v>
      </c>
      <c r="B25" s="106" t="s">
        <v>55</v>
      </c>
      <c r="C25" s="107"/>
      <c r="D25" s="108" t="s">
        <v>56</v>
      </c>
      <c r="E25" s="109"/>
      <c r="F25" s="109"/>
      <c r="G25" s="110"/>
      <c r="H25" s="58" t="s">
        <v>98</v>
      </c>
      <c r="I25" s="56">
        <f>(0+ 800 * 1) * 1 * 0.5 * 5.42</f>
        <v>2168</v>
      </c>
    </row>
    <row r="26" spans="1:10" ht="14.4" customHeight="1" x14ac:dyDescent="0.25">
      <c r="A26" s="34" t="s">
        <v>46</v>
      </c>
      <c r="B26" s="95" t="s">
        <v>47</v>
      </c>
      <c r="C26" s="96"/>
      <c r="D26" s="95"/>
      <c r="E26" s="97"/>
      <c r="F26" s="97"/>
      <c r="G26" s="96"/>
      <c r="H26" s="35"/>
      <c r="I26" s="36"/>
    </row>
    <row r="27" spans="1:10" ht="32.4" customHeight="1" x14ac:dyDescent="0.25">
      <c r="A27" s="37" t="s">
        <v>46</v>
      </c>
      <c r="B27" s="75" t="s">
        <v>48</v>
      </c>
      <c r="C27" s="77"/>
      <c r="D27" s="75" t="s">
        <v>57</v>
      </c>
      <c r="E27" s="76"/>
      <c r="F27" s="76"/>
      <c r="G27" s="77"/>
      <c r="H27" s="38"/>
      <c r="I27" s="39"/>
    </row>
    <row r="28" spans="1:10" ht="46.8" customHeight="1" x14ac:dyDescent="0.25">
      <c r="A28" s="37" t="s">
        <v>46</v>
      </c>
      <c r="B28" s="75"/>
      <c r="C28" s="77"/>
      <c r="D28" s="98" t="s">
        <v>97</v>
      </c>
      <c r="E28" s="100"/>
      <c r="F28" s="100"/>
      <c r="G28" s="99"/>
      <c r="H28" s="38"/>
      <c r="I28" s="39"/>
    </row>
    <row r="29" spans="1:10" ht="39.75" customHeight="1" x14ac:dyDescent="0.25">
      <c r="A29" s="40" t="s">
        <v>46</v>
      </c>
      <c r="B29" s="111" t="s">
        <v>58</v>
      </c>
      <c r="C29" s="112"/>
      <c r="D29" s="111"/>
      <c r="E29" s="113"/>
      <c r="F29" s="113"/>
      <c r="G29" s="112"/>
      <c r="H29" s="41" t="s">
        <v>59</v>
      </c>
      <c r="I29" s="42"/>
    </row>
    <row r="30" spans="1:10" ht="18" customHeight="1" x14ac:dyDescent="0.25">
      <c r="A30" s="43" t="s">
        <v>60</v>
      </c>
      <c r="B30" s="114" t="s">
        <v>61</v>
      </c>
      <c r="C30" s="115"/>
      <c r="D30" s="114"/>
      <c r="E30" s="116"/>
      <c r="F30" s="116"/>
      <c r="G30" s="115"/>
      <c r="H30" s="44"/>
      <c r="I30" s="45">
        <f>ROUND(SUM(I17:I29),2)</f>
        <v>63851.9</v>
      </c>
      <c r="J30" s="46"/>
    </row>
    <row r="31" spans="1:10" ht="35.25" customHeight="1" x14ac:dyDescent="0.25">
      <c r="A31" s="47" t="s">
        <v>62</v>
      </c>
      <c r="B31" s="117" t="s">
        <v>63</v>
      </c>
      <c r="C31" s="118"/>
      <c r="D31" s="117"/>
      <c r="E31" s="119"/>
      <c r="F31" s="119"/>
      <c r="G31" s="118"/>
      <c r="H31" s="48" t="s">
        <v>64</v>
      </c>
      <c r="I31" s="49">
        <f>I30*0.1</f>
        <v>6385.1900000000005</v>
      </c>
    </row>
    <row r="32" spans="1:10" ht="51" customHeight="1" x14ac:dyDescent="0.25">
      <c r="A32" s="47" t="s">
        <v>65</v>
      </c>
      <c r="B32" s="117" t="s">
        <v>66</v>
      </c>
      <c r="C32" s="118"/>
      <c r="D32" s="120"/>
      <c r="E32" s="121"/>
      <c r="F32" s="121"/>
      <c r="G32" s="122"/>
      <c r="H32" s="48"/>
      <c r="I32" s="50">
        <f>500+500+1000+500+7090</f>
        <v>9590</v>
      </c>
    </row>
    <row r="33" spans="1:256" ht="48.6" customHeight="1" x14ac:dyDescent="0.25">
      <c r="A33" s="47" t="s">
        <v>67</v>
      </c>
      <c r="B33" s="117" t="s">
        <v>68</v>
      </c>
      <c r="C33" s="118"/>
      <c r="D33" s="120"/>
      <c r="E33" s="121"/>
      <c r="F33" s="121"/>
      <c r="G33" s="122"/>
      <c r="H33" s="48"/>
      <c r="I33" s="49">
        <f>50882</f>
        <v>50882</v>
      </c>
    </row>
    <row r="34" spans="1:256" ht="24.75" customHeight="1" x14ac:dyDescent="0.25">
      <c r="A34" s="47" t="s">
        <v>69</v>
      </c>
      <c r="B34" s="117" t="s">
        <v>70</v>
      </c>
      <c r="C34" s="118"/>
      <c r="D34" s="117"/>
      <c r="E34" s="119"/>
      <c r="F34" s="119"/>
      <c r="G34" s="118"/>
      <c r="H34" s="51" t="s">
        <v>71</v>
      </c>
      <c r="I34" s="49">
        <f>ROUND(SUM(I30:I33),2)</f>
        <v>130709.09</v>
      </c>
      <c r="J34" s="46"/>
    </row>
    <row r="35" spans="1:256" x14ac:dyDescent="0.25">
      <c r="A35" s="47" t="s">
        <v>72</v>
      </c>
      <c r="B35" s="117" t="s">
        <v>73</v>
      </c>
      <c r="C35" s="118"/>
      <c r="D35" s="117"/>
      <c r="E35" s="119"/>
      <c r="F35" s="119"/>
      <c r="G35" s="118"/>
      <c r="H35" s="51" t="s">
        <v>74</v>
      </c>
      <c r="I35" s="49">
        <f>I34*0.2</f>
        <v>26141.817999999999</v>
      </c>
    </row>
    <row r="36" spans="1:256" ht="14.4" customHeight="1" x14ac:dyDescent="0.25">
      <c r="A36" s="47" t="s">
        <v>75</v>
      </c>
      <c r="B36" s="123" t="s">
        <v>76</v>
      </c>
      <c r="C36" s="124"/>
      <c r="D36" s="123"/>
      <c r="E36" s="125"/>
      <c r="F36" s="125"/>
      <c r="G36" s="124"/>
      <c r="H36" s="52" t="s">
        <v>77</v>
      </c>
      <c r="I36" s="53">
        <f>ROUND(I34+I35,2)</f>
        <v>156850.91</v>
      </c>
    </row>
    <row r="37" spans="1:256" x14ac:dyDescent="0.25">
      <c r="A37" s="54"/>
      <c r="B37" s="54"/>
      <c r="C37" s="54"/>
      <c r="D37" s="54"/>
      <c r="E37" s="54"/>
      <c r="F37" s="54"/>
      <c r="G37" s="54"/>
      <c r="H37" s="54"/>
      <c r="I37" s="54"/>
    </row>
    <row r="38" spans="1:256" x14ac:dyDescent="0.25">
      <c r="A38" s="54"/>
      <c r="B38" s="54"/>
      <c r="C38" s="54"/>
      <c r="D38" s="54"/>
      <c r="E38" s="54"/>
      <c r="F38" s="54"/>
      <c r="G38" s="54"/>
      <c r="H38" s="54"/>
      <c r="I38" s="54"/>
    </row>
    <row r="39" spans="1:256" s="163" customFormat="1" ht="15" x14ac:dyDescent="0.25">
      <c r="A39" s="168" t="s">
        <v>35</v>
      </c>
      <c r="B39" s="168"/>
      <c r="C39" s="168"/>
      <c r="D39" s="168"/>
      <c r="E39" s="168"/>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c r="BA39" s="168"/>
      <c r="BB39" s="168"/>
      <c r="BC39" s="168"/>
      <c r="BD39" s="168"/>
      <c r="BE39" s="168"/>
      <c r="BF39" s="168"/>
      <c r="BG39" s="168"/>
      <c r="BH39" s="168"/>
      <c r="BI39" s="168"/>
      <c r="BJ39" s="168"/>
      <c r="BK39" s="168"/>
      <c r="BL39" s="168"/>
      <c r="BM39" s="168"/>
      <c r="BN39" s="168"/>
      <c r="BO39" s="168"/>
      <c r="BP39" s="168"/>
      <c r="BQ39" s="168"/>
      <c r="BR39" s="168"/>
      <c r="BS39" s="168"/>
      <c r="BT39" s="168"/>
      <c r="BU39" s="168"/>
      <c r="BV39" s="168"/>
      <c r="BW39" s="168"/>
      <c r="BX39" s="168"/>
      <c r="BY39" s="168"/>
      <c r="BZ39" s="168"/>
      <c r="CA39" s="168"/>
      <c r="CB39" s="168"/>
      <c r="CC39" s="168"/>
      <c r="CD39" s="168"/>
      <c r="CE39" s="168"/>
      <c r="CF39" s="168"/>
      <c r="CG39" s="168"/>
      <c r="CH39" s="168"/>
      <c r="CI39" s="168"/>
      <c r="CJ39" s="168"/>
      <c r="CK39" s="168"/>
      <c r="CL39" s="168"/>
      <c r="CM39" s="168"/>
      <c r="CN39" s="168"/>
      <c r="CO39" s="168"/>
      <c r="CP39" s="168"/>
      <c r="CQ39" s="168"/>
      <c r="CR39" s="168"/>
      <c r="CS39" s="168"/>
      <c r="CT39" s="168"/>
      <c r="CU39" s="168"/>
      <c r="CV39" s="168"/>
      <c r="CW39" s="168"/>
      <c r="CX39" s="168"/>
      <c r="CY39" s="168"/>
      <c r="CZ39" s="168"/>
      <c r="DA39" s="168"/>
      <c r="DB39" s="168"/>
      <c r="DC39" s="168"/>
      <c r="DD39" s="168"/>
      <c r="DE39" s="168"/>
      <c r="DF39" s="168"/>
      <c r="DG39" s="168"/>
      <c r="DH39" s="168"/>
      <c r="DI39" s="168"/>
      <c r="DJ39" s="168"/>
      <c r="DK39" s="168"/>
      <c r="DL39" s="168"/>
      <c r="DM39" s="168"/>
      <c r="DN39" s="168"/>
      <c r="DO39" s="168"/>
      <c r="DP39" s="168"/>
      <c r="DQ39" s="168"/>
      <c r="DR39" s="168"/>
      <c r="DS39" s="168"/>
      <c r="DT39" s="168"/>
      <c r="DU39" s="168"/>
      <c r="DV39" s="168"/>
      <c r="DW39" s="168"/>
      <c r="DX39" s="168"/>
      <c r="DY39" s="168"/>
      <c r="DZ39" s="168"/>
      <c r="EA39" s="168"/>
      <c r="EB39" s="168"/>
      <c r="EC39" s="168"/>
      <c r="ED39" s="168"/>
      <c r="EE39" s="168"/>
      <c r="EF39" s="168"/>
      <c r="EG39" s="168"/>
      <c r="EH39" s="168"/>
      <c r="EI39" s="168"/>
      <c r="EJ39" s="168"/>
      <c r="EK39" s="168"/>
      <c r="EL39" s="168"/>
      <c r="EM39" s="168"/>
      <c r="EN39" s="168"/>
      <c r="EO39" s="168"/>
      <c r="EP39" s="168"/>
      <c r="EQ39" s="168"/>
      <c r="ER39" s="168"/>
      <c r="ES39" s="168"/>
      <c r="ET39" s="168"/>
      <c r="EU39" s="168"/>
      <c r="EV39" s="168"/>
      <c r="EW39" s="168"/>
      <c r="EX39" s="168"/>
      <c r="EY39" s="168"/>
      <c r="EZ39" s="168"/>
      <c r="FA39" s="168"/>
      <c r="FB39" s="168"/>
      <c r="FC39" s="168"/>
      <c r="FD39" s="168"/>
      <c r="FE39" s="168"/>
      <c r="FF39" s="168"/>
      <c r="FG39" s="168"/>
      <c r="FH39" s="168"/>
      <c r="FI39" s="168"/>
      <c r="FJ39" s="168"/>
      <c r="FK39" s="168"/>
      <c r="FL39" s="168"/>
      <c r="FM39" s="168"/>
      <c r="FN39" s="168"/>
      <c r="FO39" s="168"/>
      <c r="FP39" s="168"/>
      <c r="FQ39" s="168"/>
      <c r="FR39" s="168"/>
      <c r="FS39" s="168"/>
      <c r="FT39" s="168"/>
      <c r="FU39" s="168"/>
      <c r="FV39" s="168"/>
      <c r="FW39" s="168"/>
      <c r="FX39" s="168"/>
      <c r="FY39" s="168"/>
      <c r="FZ39" s="168"/>
      <c r="GA39" s="168"/>
      <c r="GB39" s="168"/>
      <c r="GC39" s="168"/>
      <c r="GD39" s="168"/>
      <c r="GE39" s="168"/>
      <c r="GF39" s="168"/>
      <c r="GG39" s="168"/>
      <c r="GH39" s="168"/>
      <c r="GI39" s="168"/>
      <c r="GJ39" s="168"/>
      <c r="GK39" s="168"/>
      <c r="GL39" s="168"/>
      <c r="GM39" s="168"/>
      <c r="GN39" s="168"/>
      <c r="GO39" s="168"/>
      <c r="GP39" s="168"/>
      <c r="GQ39" s="168"/>
      <c r="GR39" s="168"/>
      <c r="GS39" s="168"/>
      <c r="GT39" s="168"/>
      <c r="GU39" s="168"/>
      <c r="GV39" s="168"/>
      <c r="GW39" s="168"/>
      <c r="GX39" s="168"/>
      <c r="GY39" s="168"/>
      <c r="GZ39" s="168"/>
      <c r="HA39" s="168"/>
      <c r="HB39" s="168"/>
      <c r="HC39" s="168"/>
      <c r="HD39" s="168"/>
      <c r="HE39" s="168"/>
      <c r="HF39" s="168"/>
      <c r="HG39" s="168"/>
      <c r="HH39" s="168"/>
      <c r="HI39" s="168"/>
      <c r="HJ39" s="168"/>
      <c r="HK39" s="168"/>
      <c r="HL39" s="168"/>
      <c r="HM39" s="168"/>
      <c r="HN39" s="168"/>
      <c r="HO39" s="168"/>
      <c r="HP39" s="168"/>
      <c r="HQ39" s="168"/>
      <c r="HR39" s="168"/>
      <c r="HS39" s="168"/>
      <c r="HT39" s="168"/>
      <c r="HU39" s="168"/>
      <c r="HV39" s="168"/>
      <c r="HW39" s="168"/>
      <c r="HX39" s="168"/>
      <c r="HY39" s="168"/>
      <c r="HZ39" s="168"/>
      <c r="IA39" s="168"/>
      <c r="IB39" s="168"/>
      <c r="IC39" s="168"/>
      <c r="ID39" s="168"/>
      <c r="IE39" s="168"/>
      <c r="IF39" s="168"/>
      <c r="IG39" s="168"/>
      <c r="IH39" s="168"/>
      <c r="II39" s="168"/>
      <c r="IJ39" s="168"/>
      <c r="IK39" s="168"/>
      <c r="IL39" s="168"/>
      <c r="IM39" s="168"/>
      <c r="IN39" s="168"/>
      <c r="IO39" s="168"/>
      <c r="IP39" s="168"/>
      <c r="IQ39" s="168"/>
      <c r="IR39" s="168"/>
      <c r="IS39" s="168"/>
      <c r="IT39" s="168"/>
      <c r="IU39" s="168"/>
      <c r="IV39" s="168"/>
    </row>
    <row r="40" spans="1:256" s="173" customFormat="1" ht="15" x14ac:dyDescent="0.25">
      <c r="A40" s="168" t="s">
        <v>112</v>
      </c>
      <c r="B40" s="168"/>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168"/>
      <c r="BA40" s="168"/>
      <c r="BB40" s="168"/>
      <c r="BC40" s="168"/>
      <c r="BD40" s="168"/>
      <c r="BE40" s="168"/>
      <c r="BF40" s="168"/>
      <c r="BG40" s="168"/>
      <c r="BH40" s="168"/>
      <c r="BI40" s="168"/>
      <c r="BJ40" s="168"/>
      <c r="BK40" s="168"/>
      <c r="BL40" s="168"/>
      <c r="BM40" s="168"/>
      <c r="BN40" s="168"/>
      <c r="BO40" s="168"/>
      <c r="BP40" s="168"/>
      <c r="BQ40" s="168"/>
      <c r="BR40" s="168"/>
      <c r="BS40" s="168"/>
      <c r="BT40" s="168"/>
      <c r="BU40" s="168"/>
      <c r="BV40" s="168"/>
      <c r="BW40" s="168"/>
      <c r="BX40" s="168"/>
      <c r="BY40" s="168"/>
      <c r="BZ40" s="168"/>
      <c r="CA40" s="168"/>
      <c r="CB40" s="168"/>
      <c r="CC40" s="168"/>
      <c r="CD40" s="168"/>
      <c r="CE40" s="168"/>
      <c r="CF40" s="168"/>
      <c r="CG40" s="168"/>
      <c r="CH40" s="168"/>
      <c r="CI40" s="168"/>
      <c r="CJ40" s="168"/>
      <c r="CK40" s="168"/>
      <c r="CL40" s="168"/>
      <c r="CM40" s="168"/>
      <c r="CN40" s="168"/>
      <c r="CO40" s="168"/>
      <c r="CP40" s="168"/>
      <c r="CQ40" s="168"/>
      <c r="CR40" s="168"/>
      <c r="CS40" s="168"/>
      <c r="CT40" s="168"/>
      <c r="CU40" s="168"/>
      <c r="CV40" s="168"/>
      <c r="CW40" s="168"/>
      <c r="CX40" s="168"/>
      <c r="CY40" s="168"/>
      <c r="CZ40" s="168"/>
      <c r="DA40" s="168"/>
      <c r="DB40" s="168"/>
      <c r="DC40" s="168"/>
      <c r="DD40" s="168"/>
      <c r="DE40" s="168"/>
      <c r="DF40" s="168"/>
      <c r="DG40" s="168"/>
      <c r="DH40" s="168"/>
      <c r="DI40" s="168"/>
      <c r="DJ40" s="168"/>
      <c r="DK40" s="168"/>
      <c r="DL40" s="168"/>
      <c r="DM40" s="168"/>
      <c r="DN40" s="168"/>
      <c r="DO40" s="168"/>
      <c r="DP40" s="168"/>
      <c r="DQ40" s="168"/>
      <c r="DR40" s="168"/>
      <c r="DS40" s="168"/>
      <c r="DT40" s="168"/>
      <c r="DU40" s="168"/>
      <c r="DV40" s="168"/>
      <c r="DW40" s="168"/>
      <c r="DX40" s="168"/>
      <c r="DY40" s="168"/>
      <c r="DZ40" s="168"/>
      <c r="EA40" s="168"/>
      <c r="EB40" s="168"/>
      <c r="EC40" s="168"/>
      <c r="ED40" s="168"/>
      <c r="EE40" s="168"/>
      <c r="EF40" s="168"/>
      <c r="EG40" s="168"/>
      <c r="EH40" s="168"/>
      <c r="EI40" s="168"/>
      <c r="EJ40" s="168"/>
      <c r="EK40" s="168"/>
      <c r="EL40" s="168"/>
      <c r="EM40" s="168"/>
      <c r="EN40" s="168"/>
      <c r="EO40" s="168"/>
      <c r="EP40" s="168"/>
      <c r="EQ40" s="168"/>
      <c r="ER40" s="168"/>
      <c r="ES40" s="168"/>
      <c r="ET40" s="168"/>
      <c r="EU40" s="168"/>
      <c r="EV40" s="168"/>
      <c r="EW40" s="168"/>
      <c r="EX40" s="168"/>
      <c r="EY40" s="168"/>
      <c r="EZ40" s="168"/>
      <c r="FA40" s="168"/>
      <c r="FB40" s="168"/>
      <c r="FC40" s="168"/>
      <c r="FD40" s="168"/>
      <c r="FE40" s="168"/>
      <c r="FF40" s="168"/>
      <c r="FG40" s="168"/>
      <c r="FH40" s="168"/>
      <c r="FI40" s="168"/>
      <c r="FJ40" s="168"/>
      <c r="FK40" s="168"/>
      <c r="FL40" s="168"/>
      <c r="FM40" s="168"/>
      <c r="FN40" s="168"/>
      <c r="FO40" s="168"/>
      <c r="FP40" s="168"/>
      <c r="FQ40" s="168"/>
      <c r="FR40" s="168"/>
      <c r="FS40" s="168"/>
      <c r="FT40" s="168"/>
      <c r="FU40" s="168"/>
      <c r="FV40" s="168"/>
      <c r="FW40" s="168"/>
      <c r="FX40" s="168"/>
      <c r="FY40" s="168"/>
      <c r="FZ40" s="168"/>
      <c r="GA40" s="168"/>
      <c r="GB40" s="168"/>
      <c r="GC40" s="168"/>
      <c r="GD40" s="168"/>
      <c r="GE40" s="168"/>
      <c r="GF40" s="168"/>
      <c r="GG40" s="168"/>
      <c r="GH40" s="168"/>
      <c r="GI40" s="168"/>
      <c r="GJ40" s="168"/>
      <c r="GK40" s="168"/>
      <c r="GL40" s="168"/>
      <c r="GM40" s="168"/>
      <c r="GN40" s="168"/>
      <c r="GO40" s="168"/>
      <c r="GP40" s="168"/>
      <c r="GQ40" s="168"/>
      <c r="GR40" s="168"/>
      <c r="GS40" s="168"/>
      <c r="GT40" s="168"/>
      <c r="GU40" s="168"/>
      <c r="GV40" s="168"/>
      <c r="GW40" s="168"/>
      <c r="GX40" s="168"/>
      <c r="GY40" s="168"/>
      <c r="GZ40" s="168"/>
      <c r="HA40" s="168"/>
      <c r="HB40" s="168"/>
      <c r="HC40" s="168"/>
      <c r="HD40" s="168"/>
      <c r="HE40" s="168"/>
      <c r="HF40" s="168"/>
      <c r="HG40" s="168"/>
      <c r="HH40" s="168"/>
      <c r="HI40" s="168"/>
      <c r="HJ40" s="168"/>
      <c r="HK40" s="168"/>
      <c r="HL40" s="168"/>
      <c r="HM40" s="168"/>
      <c r="HN40" s="168"/>
      <c r="HO40" s="168"/>
      <c r="HP40" s="168"/>
      <c r="HQ40" s="168"/>
      <c r="HR40" s="168"/>
      <c r="HS40" s="168"/>
      <c r="HT40" s="168"/>
      <c r="HU40" s="168"/>
      <c r="HV40" s="168"/>
      <c r="HW40" s="168"/>
      <c r="HX40" s="168"/>
      <c r="HY40" s="168"/>
      <c r="HZ40" s="168"/>
      <c r="IA40" s="168"/>
      <c r="IB40" s="168"/>
      <c r="IC40" s="168"/>
      <c r="ID40" s="168"/>
      <c r="IE40" s="168"/>
      <c r="IF40" s="168"/>
      <c r="IG40" s="168"/>
      <c r="IH40" s="168"/>
      <c r="II40" s="168"/>
      <c r="IJ40" s="168"/>
      <c r="IK40" s="168"/>
      <c r="IL40" s="168"/>
      <c r="IM40" s="168"/>
      <c r="IN40" s="168"/>
      <c r="IO40" s="168"/>
      <c r="IP40" s="168"/>
      <c r="IQ40" s="168"/>
      <c r="IR40" s="168"/>
      <c r="IS40" s="168"/>
      <c r="IT40" s="168"/>
      <c r="IU40" s="168"/>
      <c r="IV40" s="168"/>
    </row>
    <row r="41" spans="1:256" s="174" customFormat="1" ht="15" x14ac:dyDescent="0.25">
      <c r="A41" s="168" t="s">
        <v>113</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8"/>
      <c r="AZ41" s="168"/>
      <c r="BA41" s="168"/>
      <c r="BB41" s="168"/>
      <c r="BC41" s="168"/>
      <c r="BD41" s="168"/>
      <c r="BE41" s="168"/>
      <c r="BF41" s="168"/>
      <c r="BG41" s="168"/>
      <c r="BH41" s="168"/>
      <c r="BI41" s="168"/>
      <c r="BJ41" s="168"/>
      <c r="BK41" s="168"/>
      <c r="BL41" s="168"/>
      <c r="BM41" s="168"/>
      <c r="BN41" s="168"/>
      <c r="BO41" s="168"/>
      <c r="BP41" s="168"/>
      <c r="BQ41" s="168"/>
      <c r="BR41" s="168"/>
      <c r="BS41" s="168"/>
      <c r="BT41" s="168"/>
      <c r="BU41" s="168"/>
      <c r="BV41" s="168"/>
      <c r="BW41" s="168"/>
      <c r="BX41" s="168"/>
      <c r="BY41" s="168"/>
      <c r="BZ41" s="168"/>
      <c r="CA41" s="168"/>
      <c r="CB41" s="168"/>
      <c r="CC41" s="168"/>
      <c r="CD41" s="168"/>
      <c r="CE41" s="168"/>
      <c r="CF41" s="168"/>
      <c r="CG41" s="168"/>
      <c r="CH41" s="168"/>
      <c r="CI41" s="168"/>
      <c r="CJ41" s="168"/>
      <c r="CK41" s="168"/>
      <c r="CL41" s="168"/>
      <c r="CM41" s="168"/>
      <c r="CN41" s="168"/>
      <c r="CO41" s="168"/>
      <c r="CP41" s="168"/>
      <c r="CQ41" s="168"/>
      <c r="CR41" s="168"/>
      <c r="CS41" s="168"/>
      <c r="CT41" s="168"/>
      <c r="CU41" s="168"/>
      <c r="CV41" s="168"/>
      <c r="CW41" s="168"/>
      <c r="CX41" s="168"/>
      <c r="CY41" s="168"/>
      <c r="CZ41" s="168"/>
      <c r="DA41" s="168"/>
      <c r="DB41" s="168"/>
      <c r="DC41" s="168"/>
      <c r="DD41" s="168"/>
      <c r="DE41" s="168"/>
      <c r="DF41" s="168"/>
      <c r="DG41" s="168"/>
      <c r="DH41" s="168"/>
      <c r="DI41" s="168"/>
      <c r="DJ41" s="168"/>
      <c r="DK41" s="168"/>
      <c r="DL41" s="168"/>
      <c r="DM41" s="168"/>
      <c r="DN41" s="168"/>
      <c r="DO41" s="168"/>
      <c r="DP41" s="168"/>
      <c r="DQ41" s="168"/>
      <c r="DR41" s="168"/>
      <c r="DS41" s="168"/>
      <c r="DT41" s="168"/>
      <c r="DU41" s="168"/>
      <c r="DV41" s="168"/>
      <c r="DW41" s="168"/>
      <c r="DX41" s="168"/>
      <c r="DY41" s="168"/>
      <c r="DZ41" s="168"/>
      <c r="EA41" s="168"/>
      <c r="EB41" s="168"/>
      <c r="EC41" s="168"/>
      <c r="ED41" s="168"/>
      <c r="EE41" s="168"/>
      <c r="EF41" s="168"/>
      <c r="EG41" s="168"/>
      <c r="EH41" s="168"/>
      <c r="EI41" s="168"/>
      <c r="EJ41" s="168"/>
      <c r="EK41" s="168"/>
      <c r="EL41" s="168"/>
      <c r="EM41" s="168"/>
      <c r="EN41" s="168"/>
      <c r="EO41" s="168"/>
      <c r="EP41" s="168"/>
      <c r="EQ41" s="168"/>
      <c r="ER41" s="168"/>
      <c r="ES41" s="168"/>
      <c r="ET41" s="168"/>
      <c r="EU41" s="168"/>
      <c r="EV41" s="168"/>
      <c r="EW41" s="168"/>
      <c r="EX41" s="168"/>
      <c r="EY41" s="168"/>
      <c r="EZ41" s="168"/>
      <c r="FA41" s="168"/>
      <c r="FB41" s="168"/>
      <c r="FC41" s="168"/>
      <c r="FD41" s="168"/>
      <c r="FE41" s="168"/>
      <c r="FF41" s="168"/>
      <c r="FG41" s="168"/>
      <c r="FH41" s="168"/>
      <c r="FI41" s="168"/>
      <c r="FJ41" s="168"/>
      <c r="FK41" s="168"/>
      <c r="FL41" s="168"/>
      <c r="FM41" s="168"/>
      <c r="FN41" s="168"/>
      <c r="FO41" s="168"/>
      <c r="FP41" s="168"/>
      <c r="FQ41" s="168"/>
      <c r="FR41" s="168"/>
      <c r="FS41" s="168"/>
      <c r="FT41" s="168"/>
      <c r="FU41" s="168"/>
      <c r="FV41" s="168"/>
      <c r="FW41" s="168"/>
      <c r="FX41" s="168"/>
      <c r="FY41" s="168"/>
      <c r="FZ41" s="168"/>
      <c r="GA41" s="168"/>
      <c r="GB41" s="168"/>
      <c r="GC41" s="168"/>
      <c r="GD41" s="168"/>
      <c r="GE41" s="168"/>
      <c r="GF41" s="168"/>
      <c r="GG41" s="168"/>
      <c r="GH41" s="168"/>
      <c r="GI41" s="168"/>
      <c r="GJ41" s="168"/>
      <c r="GK41" s="168"/>
      <c r="GL41" s="168"/>
      <c r="GM41" s="168"/>
      <c r="GN41" s="168"/>
      <c r="GO41" s="168"/>
      <c r="GP41" s="168"/>
      <c r="GQ41" s="168"/>
      <c r="GR41" s="168"/>
      <c r="GS41" s="168"/>
      <c r="GT41" s="168"/>
      <c r="GU41" s="168"/>
      <c r="GV41" s="168"/>
      <c r="GW41" s="168"/>
      <c r="GX41" s="168"/>
      <c r="GY41" s="168"/>
      <c r="GZ41" s="168"/>
      <c r="HA41" s="168"/>
      <c r="HB41" s="168"/>
      <c r="HC41" s="168"/>
      <c r="HD41" s="168"/>
      <c r="HE41" s="168"/>
      <c r="HF41" s="168"/>
      <c r="HG41" s="168"/>
      <c r="HH41" s="168"/>
      <c r="HI41" s="168"/>
      <c r="HJ41" s="168"/>
      <c r="HK41" s="168"/>
      <c r="HL41" s="168"/>
      <c r="HM41" s="168"/>
      <c r="HN41" s="168"/>
      <c r="HO41" s="168"/>
      <c r="HP41" s="168"/>
      <c r="HQ41" s="168"/>
      <c r="HR41" s="168"/>
      <c r="HS41" s="168"/>
      <c r="HT41" s="168"/>
      <c r="HU41" s="168"/>
      <c r="HV41" s="168"/>
      <c r="HW41" s="168"/>
      <c r="HX41" s="168"/>
      <c r="HY41" s="168"/>
      <c r="HZ41" s="168"/>
      <c r="IA41" s="168"/>
      <c r="IB41" s="168"/>
      <c r="IC41" s="168"/>
      <c r="ID41" s="168"/>
      <c r="IE41" s="168"/>
      <c r="IF41" s="168"/>
      <c r="IG41" s="168"/>
      <c r="IH41" s="168"/>
      <c r="II41" s="168"/>
      <c r="IJ41" s="168"/>
      <c r="IK41" s="168"/>
      <c r="IL41" s="168"/>
      <c r="IM41" s="168"/>
      <c r="IN41" s="168"/>
      <c r="IO41" s="168"/>
      <c r="IP41" s="168"/>
      <c r="IQ41" s="168"/>
      <c r="IR41" s="168"/>
      <c r="IS41" s="168"/>
      <c r="IT41" s="168"/>
      <c r="IU41" s="168"/>
      <c r="IV41" s="168"/>
    </row>
    <row r="42" spans="1:256" s="163" customFormat="1" ht="15" x14ac:dyDescent="0.25">
      <c r="A42" s="170" t="s">
        <v>36</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c r="BO42" s="168"/>
      <c r="BP42" s="168"/>
      <c r="BQ42" s="168"/>
      <c r="BR42" s="168"/>
      <c r="BS42" s="168"/>
      <c r="BT42" s="168"/>
      <c r="BU42" s="168"/>
      <c r="BV42" s="168"/>
      <c r="BW42" s="168"/>
      <c r="BX42" s="168"/>
      <c r="BY42" s="168"/>
      <c r="BZ42" s="168"/>
      <c r="CA42" s="168"/>
      <c r="CB42" s="168"/>
      <c r="CC42" s="168"/>
      <c r="CD42" s="168"/>
      <c r="CE42" s="168"/>
      <c r="CF42" s="168"/>
      <c r="CG42" s="168"/>
      <c r="CH42" s="168"/>
      <c r="CI42" s="168"/>
      <c r="CJ42" s="168"/>
      <c r="CK42" s="168"/>
      <c r="CL42" s="168"/>
      <c r="CM42" s="168"/>
      <c r="CN42" s="168"/>
      <c r="CO42" s="168"/>
      <c r="CP42" s="168"/>
      <c r="CQ42" s="168"/>
      <c r="CR42" s="168"/>
      <c r="CS42" s="168"/>
      <c r="CT42" s="168"/>
      <c r="CU42" s="168"/>
      <c r="CV42" s="168"/>
      <c r="CW42" s="168"/>
      <c r="CX42" s="168"/>
      <c r="CY42" s="168"/>
      <c r="CZ42" s="168"/>
      <c r="DA42" s="168"/>
      <c r="DB42" s="168"/>
      <c r="DC42" s="168"/>
      <c r="DD42" s="168"/>
      <c r="DE42" s="168"/>
      <c r="DF42" s="168"/>
      <c r="DG42" s="168"/>
      <c r="DH42" s="168"/>
      <c r="DI42" s="168"/>
      <c r="DJ42" s="168"/>
      <c r="DK42" s="168"/>
      <c r="DL42" s="168"/>
      <c r="DM42" s="168"/>
      <c r="DN42" s="168"/>
      <c r="DO42" s="168"/>
      <c r="DP42" s="168"/>
      <c r="DQ42" s="168"/>
      <c r="DR42" s="168"/>
      <c r="DS42" s="168"/>
      <c r="DT42" s="168"/>
      <c r="DU42" s="168"/>
      <c r="DV42" s="168"/>
      <c r="DW42" s="168"/>
      <c r="DX42" s="168"/>
      <c r="DY42" s="168"/>
      <c r="DZ42" s="168"/>
      <c r="EA42" s="168"/>
      <c r="EB42" s="168"/>
      <c r="EC42" s="168"/>
      <c r="ED42" s="168"/>
      <c r="EE42" s="168"/>
      <c r="EF42" s="168"/>
      <c r="EG42" s="168"/>
      <c r="EH42" s="168"/>
      <c r="EI42" s="168"/>
      <c r="EJ42" s="168"/>
      <c r="EK42" s="168"/>
      <c r="EL42" s="168"/>
      <c r="EM42" s="168"/>
      <c r="EN42" s="168"/>
      <c r="EO42" s="168"/>
      <c r="EP42" s="168"/>
      <c r="EQ42" s="168"/>
      <c r="ER42" s="168"/>
      <c r="ES42" s="168"/>
      <c r="ET42" s="168"/>
      <c r="EU42" s="168"/>
      <c r="EV42" s="168"/>
      <c r="EW42" s="168"/>
      <c r="EX42" s="168"/>
      <c r="EY42" s="168"/>
      <c r="EZ42" s="168"/>
      <c r="FA42" s="168"/>
      <c r="FB42" s="168"/>
      <c r="FC42" s="168"/>
      <c r="FD42" s="168"/>
      <c r="FE42" s="168"/>
      <c r="FF42" s="168"/>
      <c r="FG42" s="168"/>
      <c r="FH42" s="168"/>
      <c r="FI42" s="168"/>
      <c r="FJ42" s="168"/>
      <c r="FK42" s="168"/>
      <c r="FL42" s="168"/>
      <c r="FM42" s="168"/>
      <c r="FN42" s="168"/>
      <c r="FO42" s="168"/>
      <c r="FP42" s="168"/>
      <c r="FQ42" s="168"/>
      <c r="FR42" s="168"/>
      <c r="FS42" s="168"/>
      <c r="FT42" s="168"/>
      <c r="FU42" s="168"/>
      <c r="FV42" s="168"/>
      <c r="FW42" s="168"/>
      <c r="FX42" s="168"/>
      <c r="FY42" s="168"/>
      <c r="FZ42" s="168"/>
      <c r="GA42" s="168"/>
      <c r="GB42" s="168"/>
      <c r="GC42" s="168"/>
      <c r="GD42" s="168"/>
      <c r="GE42" s="168"/>
      <c r="GF42" s="168"/>
      <c r="GG42" s="168"/>
      <c r="GH42" s="168"/>
      <c r="GI42" s="168"/>
      <c r="GJ42" s="168"/>
      <c r="GK42" s="168"/>
      <c r="GL42" s="168"/>
      <c r="GM42" s="168"/>
      <c r="GN42" s="168"/>
      <c r="GO42" s="168"/>
      <c r="GP42" s="168"/>
      <c r="GQ42" s="168"/>
      <c r="GR42" s="168"/>
      <c r="GS42" s="168"/>
      <c r="GT42" s="168"/>
      <c r="GU42" s="168"/>
      <c r="GV42" s="168"/>
      <c r="GW42" s="168"/>
      <c r="GX42" s="168"/>
      <c r="GY42" s="168"/>
      <c r="GZ42" s="168"/>
      <c r="HA42" s="168"/>
      <c r="HB42" s="168"/>
      <c r="HC42" s="168"/>
      <c r="HD42" s="168"/>
      <c r="HE42" s="168"/>
      <c r="HF42" s="168"/>
      <c r="HG42" s="168"/>
      <c r="HH42" s="168"/>
      <c r="HI42" s="168"/>
      <c r="HJ42" s="168"/>
      <c r="HK42" s="168"/>
      <c r="HL42" s="168"/>
      <c r="HM42" s="168"/>
      <c r="HN42" s="168"/>
      <c r="HO42" s="168"/>
      <c r="HP42" s="168"/>
      <c r="HQ42" s="168"/>
      <c r="HR42" s="168"/>
      <c r="HS42" s="168"/>
      <c r="HT42" s="168"/>
      <c r="HU42" s="168"/>
      <c r="HV42" s="168"/>
      <c r="HW42" s="168"/>
      <c r="HX42" s="168"/>
      <c r="HY42" s="168"/>
      <c r="HZ42" s="168"/>
      <c r="IA42" s="168"/>
      <c r="IB42" s="168"/>
      <c r="IC42" s="168"/>
      <c r="ID42" s="168"/>
      <c r="IE42" s="168"/>
      <c r="IF42" s="168"/>
      <c r="IG42" s="168"/>
      <c r="IH42" s="168"/>
      <c r="II42" s="168"/>
      <c r="IJ42" s="168"/>
      <c r="IK42" s="168"/>
      <c r="IL42" s="168"/>
      <c r="IM42" s="168"/>
      <c r="IN42" s="168"/>
      <c r="IO42" s="168"/>
      <c r="IP42" s="168"/>
      <c r="IQ42" s="168"/>
      <c r="IR42" s="168"/>
      <c r="IS42" s="168"/>
      <c r="IT42" s="168"/>
      <c r="IU42" s="168"/>
      <c r="IV42" s="168"/>
    </row>
    <row r="43" spans="1:256" s="163" customFormat="1" ht="15" x14ac:dyDescent="0.25">
      <c r="A43" s="168" t="s">
        <v>114</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c r="BO43" s="168"/>
      <c r="BP43" s="168"/>
      <c r="BQ43" s="168"/>
      <c r="BR43" s="168"/>
      <c r="BS43" s="168"/>
      <c r="BT43" s="168"/>
      <c r="BU43" s="168"/>
      <c r="BV43" s="168"/>
      <c r="BW43" s="168"/>
      <c r="BX43" s="168"/>
      <c r="BY43" s="168"/>
      <c r="BZ43" s="168"/>
      <c r="CA43" s="168"/>
      <c r="CB43" s="168"/>
      <c r="CC43" s="168"/>
      <c r="CD43" s="168"/>
      <c r="CE43" s="168"/>
      <c r="CF43" s="168"/>
      <c r="CG43" s="168"/>
      <c r="CH43" s="168"/>
      <c r="CI43" s="168"/>
      <c r="CJ43" s="168"/>
      <c r="CK43" s="168"/>
      <c r="CL43" s="168"/>
      <c r="CM43" s="168"/>
      <c r="CN43" s="168"/>
      <c r="CO43" s="168"/>
      <c r="CP43" s="168"/>
      <c r="CQ43" s="168"/>
      <c r="CR43" s="168"/>
      <c r="CS43" s="168"/>
      <c r="CT43" s="168"/>
      <c r="CU43" s="168"/>
      <c r="CV43" s="168"/>
      <c r="CW43" s="168"/>
      <c r="CX43" s="168"/>
      <c r="CY43" s="168"/>
      <c r="CZ43" s="168"/>
      <c r="DA43" s="168"/>
      <c r="DB43" s="168"/>
      <c r="DC43" s="168"/>
      <c r="DD43" s="168"/>
      <c r="DE43" s="168"/>
      <c r="DF43" s="168"/>
      <c r="DG43" s="168"/>
      <c r="DH43" s="168"/>
      <c r="DI43" s="168"/>
      <c r="DJ43" s="168"/>
      <c r="DK43" s="168"/>
      <c r="DL43" s="168"/>
      <c r="DM43" s="168"/>
      <c r="DN43" s="168"/>
      <c r="DO43" s="168"/>
      <c r="DP43" s="168"/>
      <c r="DQ43" s="168"/>
      <c r="DR43" s="168"/>
      <c r="DS43" s="168"/>
      <c r="DT43" s="168"/>
      <c r="DU43" s="168"/>
      <c r="DV43" s="168"/>
      <c r="DW43" s="168"/>
      <c r="DX43" s="168"/>
      <c r="DY43" s="168"/>
      <c r="DZ43" s="168"/>
      <c r="EA43" s="168"/>
      <c r="EB43" s="168"/>
      <c r="EC43" s="168"/>
      <c r="ED43" s="168"/>
      <c r="EE43" s="168"/>
      <c r="EF43" s="168"/>
      <c r="EG43" s="168"/>
      <c r="EH43" s="168"/>
      <c r="EI43" s="168"/>
      <c r="EJ43" s="168"/>
      <c r="EK43" s="168"/>
      <c r="EL43" s="168"/>
      <c r="EM43" s="168"/>
      <c r="EN43" s="168"/>
      <c r="EO43" s="168"/>
      <c r="EP43" s="168"/>
      <c r="EQ43" s="168"/>
      <c r="ER43" s="168"/>
      <c r="ES43" s="168"/>
      <c r="ET43" s="168"/>
      <c r="EU43" s="168"/>
      <c r="EV43" s="168"/>
      <c r="EW43" s="168"/>
      <c r="EX43" s="168"/>
      <c r="EY43" s="168"/>
      <c r="EZ43" s="168"/>
      <c r="FA43" s="168"/>
      <c r="FB43" s="168"/>
      <c r="FC43" s="168"/>
      <c r="FD43" s="168"/>
      <c r="FE43" s="168"/>
      <c r="FF43" s="168"/>
      <c r="FG43" s="168"/>
      <c r="FH43" s="168"/>
      <c r="FI43" s="168"/>
      <c r="FJ43" s="168"/>
      <c r="FK43" s="168"/>
      <c r="FL43" s="168"/>
      <c r="FM43" s="168"/>
      <c r="FN43" s="168"/>
      <c r="FO43" s="168"/>
      <c r="FP43" s="168"/>
      <c r="FQ43" s="168"/>
      <c r="FR43" s="168"/>
      <c r="FS43" s="168"/>
      <c r="FT43" s="168"/>
      <c r="FU43" s="168"/>
      <c r="FV43" s="168"/>
      <c r="FW43" s="168"/>
      <c r="FX43" s="168"/>
      <c r="FY43" s="168"/>
      <c r="FZ43" s="168"/>
      <c r="GA43" s="168"/>
      <c r="GB43" s="168"/>
      <c r="GC43" s="168"/>
      <c r="GD43" s="168"/>
      <c r="GE43" s="168"/>
      <c r="GF43" s="168"/>
      <c r="GG43" s="168"/>
      <c r="GH43" s="168"/>
      <c r="GI43" s="168"/>
      <c r="GJ43" s="168"/>
      <c r="GK43" s="168"/>
      <c r="GL43" s="168"/>
      <c r="GM43" s="168"/>
      <c r="GN43" s="168"/>
      <c r="GO43" s="168"/>
      <c r="GP43" s="168"/>
      <c r="GQ43" s="168"/>
      <c r="GR43" s="168"/>
      <c r="GS43" s="168"/>
      <c r="GT43" s="168"/>
      <c r="GU43" s="168"/>
      <c r="GV43" s="168"/>
      <c r="GW43" s="168"/>
      <c r="GX43" s="168"/>
      <c r="GY43" s="168"/>
      <c r="GZ43" s="168"/>
      <c r="HA43" s="168"/>
      <c r="HB43" s="168"/>
      <c r="HC43" s="168"/>
      <c r="HD43" s="168"/>
      <c r="HE43" s="168"/>
      <c r="HF43" s="168"/>
      <c r="HG43" s="168"/>
      <c r="HH43" s="168"/>
      <c r="HI43" s="168"/>
      <c r="HJ43" s="168"/>
      <c r="HK43" s="168"/>
      <c r="HL43" s="168"/>
      <c r="HM43" s="168"/>
      <c r="HN43" s="168"/>
      <c r="HO43" s="168"/>
      <c r="HP43" s="168"/>
      <c r="HQ43" s="168"/>
      <c r="HR43" s="168"/>
      <c r="HS43" s="168"/>
      <c r="HT43" s="168"/>
      <c r="HU43" s="168"/>
      <c r="HV43" s="168"/>
      <c r="HW43" s="168"/>
      <c r="HX43" s="168"/>
      <c r="HY43" s="168"/>
      <c r="HZ43" s="168"/>
      <c r="IA43" s="168"/>
      <c r="IB43" s="168"/>
      <c r="IC43" s="168"/>
      <c r="ID43" s="168"/>
      <c r="IE43" s="168"/>
      <c r="IF43" s="168"/>
      <c r="IG43" s="168"/>
      <c r="IH43" s="168"/>
      <c r="II43" s="168"/>
      <c r="IJ43" s="168"/>
      <c r="IK43" s="168"/>
      <c r="IL43" s="168"/>
      <c r="IM43" s="168"/>
      <c r="IN43" s="168"/>
      <c r="IO43" s="168"/>
      <c r="IP43" s="168"/>
      <c r="IQ43" s="168"/>
      <c r="IR43" s="168"/>
      <c r="IS43" s="168"/>
      <c r="IT43" s="168"/>
      <c r="IU43" s="168"/>
      <c r="IV43" s="168"/>
    </row>
    <row r="44" spans="1:256" s="173" customFormat="1" x14ac:dyDescent="0.25">
      <c r="A44" s="175"/>
      <c r="B44" s="175"/>
      <c r="C44" s="175"/>
      <c r="D44" s="175"/>
      <c r="E44" s="175"/>
      <c r="F44" s="175"/>
      <c r="G44" s="175"/>
      <c r="H44" s="175"/>
      <c r="I44" s="175"/>
    </row>
    <row r="45" spans="1:256" s="174" customFormat="1" ht="10.199999999999999" x14ac:dyDescent="0.2">
      <c r="A45" s="176"/>
      <c r="B45" s="176"/>
      <c r="C45" s="176"/>
      <c r="D45" s="176"/>
      <c r="E45" s="176"/>
      <c r="F45" s="176"/>
      <c r="G45" s="176"/>
      <c r="H45" s="176"/>
      <c r="I45" s="176"/>
    </row>
    <row r="46" spans="1:256" s="174" customFormat="1" ht="10.199999999999999" x14ac:dyDescent="0.2">
      <c r="A46" s="176"/>
      <c r="B46" s="176"/>
      <c r="C46" s="176"/>
      <c r="D46" s="176"/>
      <c r="E46" s="176"/>
      <c r="F46" s="176"/>
      <c r="G46" s="176"/>
      <c r="H46" s="176"/>
      <c r="I46" s="176"/>
    </row>
  </sheetData>
  <mergeCells count="53">
    <mergeCell ref="A45:I45"/>
    <mergeCell ref="A46:I46"/>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0:H10"/>
    <mergeCell ref="A11:H11"/>
    <mergeCell ref="A13:I13"/>
    <mergeCell ref="B15:C15"/>
    <mergeCell ref="D15:G15"/>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opLeftCell="A28" zoomScaleNormal="100" workbookViewId="0">
      <selection activeCell="D39" sqref="D39:E39"/>
    </sheetView>
  </sheetViews>
  <sheetFormatPr defaultColWidth="9.109375" defaultRowHeight="13.2" x14ac:dyDescent="0.25"/>
  <cols>
    <col min="1" max="1" width="5.33203125" style="1" customWidth="1"/>
    <col min="2" max="2" width="9.33203125" style="1" customWidth="1"/>
    <col min="3" max="3" width="15.109375" style="1" customWidth="1"/>
    <col min="4" max="4" width="14.88671875" style="1" customWidth="1"/>
    <col min="5" max="5" width="18.109375" style="1" customWidth="1"/>
    <col min="6" max="6" width="9.88671875" style="1" customWidth="1"/>
    <col min="7" max="7" width="8.109375" style="1" customWidth="1"/>
    <col min="8" max="8" width="14.6640625" style="1" customWidth="1"/>
    <col min="9" max="9" width="10.5546875" style="1" customWidth="1"/>
    <col min="10" max="10" width="10" style="1" customWidth="1"/>
    <col min="11" max="256" width="9.109375" style="1"/>
    <col min="257" max="257" width="5.33203125" style="1" customWidth="1"/>
    <col min="258" max="258" width="9.33203125" style="1" customWidth="1"/>
    <col min="259" max="259" width="15.109375" style="1" customWidth="1"/>
    <col min="260" max="260" width="14.88671875" style="1" customWidth="1"/>
    <col min="261" max="261" width="18.109375" style="1" customWidth="1"/>
    <col min="262" max="262" width="9.88671875" style="1" customWidth="1"/>
    <col min="263" max="263" width="8.109375" style="1" customWidth="1"/>
    <col min="264" max="264" width="14.6640625" style="1" customWidth="1"/>
    <col min="265" max="265" width="10.5546875" style="1" customWidth="1"/>
    <col min="266" max="266" width="10" style="1" customWidth="1"/>
    <col min="267" max="512" width="9.109375" style="1"/>
    <col min="513" max="513" width="5.33203125" style="1" customWidth="1"/>
    <col min="514" max="514" width="9.33203125" style="1" customWidth="1"/>
    <col min="515" max="515" width="15.109375" style="1" customWidth="1"/>
    <col min="516" max="516" width="14.88671875" style="1" customWidth="1"/>
    <col min="517" max="517" width="18.109375" style="1" customWidth="1"/>
    <col min="518" max="518" width="9.88671875" style="1" customWidth="1"/>
    <col min="519" max="519" width="8.109375" style="1" customWidth="1"/>
    <col min="520" max="520" width="14.6640625" style="1" customWidth="1"/>
    <col min="521" max="521" width="10.5546875" style="1" customWidth="1"/>
    <col min="522" max="522" width="10" style="1" customWidth="1"/>
    <col min="523" max="768" width="9.109375" style="1"/>
    <col min="769" max="769" width="5.33203125" style="1" customWidth="1"/>
    <col min="770" max="770" width="9.33203125" style="1" customWidth="1"/>
    <col min="771" max="771" width="15.109375" style="1" customWidth="1"/>
    <col min="772" max="772" width="14.88671875" style="1" customWidth="1"/>
    <col min="773" max="773" width="18.109375" style="1" customWidth="1"/>
    <col min="774" max="774" width="9.88671875" style="1" customWidth="1"/>
    <col min="775" max="775" width="8.109375" style="1" customWidth="1"/>
    <col min="776" max="776" width="14.6640625" style="1" customWidth="1"/>
    <col min="777" max="777" width="10.5546875" style="1" customWidth="1"/>
    <col min="778" max="778" width="10" style="1" customWidth="1"/>
    <col min="779" max="1024" width="9.109375" style="1"/>
    <col min="1025" max="1025" width="5.33203125" style="1" customWidth="1"/>
    <col min="1026" max="1026" width="9.33203125" style="1" customWidth="1"/>
    <col min="1027" max="1027" width="15.109375" style="1" customWidth="1"/>
    <col min="1028" max="1028" width="14.88671875" style="1" customWidth="1"/>
    <col min="1029" max="1029" width="18.109375" style="1" customWidth="1"/>
    <col min="1030" max="1030" width="9.88671875" style="1" customWidth="1"/>
    <col min="1031" max="1031" width="8.109375" style="1" customWidth="1"/>
    <col min="1032" max="1032" width="14.6640625" style="1" customWidth="1"/>
    <col min="1033" max="1033" width="10.5546875" style="1" customWidth="1"/>
    <col min="1034" max="1034" width="10" style="1" customWidth="1"/>
    <col min="1035" max="1280" width="9.109375" style="1"/>
    <col min="1281" max="1281" width="5.33203125" style="1" customWidth="1"/>
    <col min="1282" max="1282" width="9.33203125" style="1" customWidth="1"/>
    <col min="1283" max="1283" width="15.109375" style="1" customWidth="1"/>
    <col min="1284" max="1284" width="14.88671875" style="1" customWidth="1"/>
    <col min="1285" max="1285" width="18.109375" style="1" customWidth="1"/>
    <col min="1286" max="1286" width="9.88671875" style="1" customWidth="1"/>
    <col min="1287" max="1287" width="8.109375" style="1" customWidth="1"/>
    <col min="1288" max="1288" width="14.6640625" style="1" customWidth="1"/>
    <col min="1289" max="1289" width="10.5546875" style="1" customWidth="1"/>
    <col min="1290" max="1290" width="10" style="1" customWidth="1"/>
    <col min="1291" max="1536" width="9.109375" style="1"/>
    <col min="1537" max="1537" width="5.33203125" style="1" customWidth="1"/>
    <col min="1538" max="1538" width="9.33203125" style="1" customWidth="1"/>
    <col min="1539" max="1539" width="15.109375" style="1" customWidth="1"/>
    <col min="1540" max="1540" width="14.88671875" style="1" customWidth="1"/>
    <col min="1541" max="1541" width="18.109375" style="1" customWidth="1"/>
    <col min="1542" max="1542" width="9.88671875" style="1" customWidth="1"/>
    <col min="1543" max="1543" width="8.109375" style="1" customWidth="1"/>
    <col min="1544" max="1544" width="14.6640625" style="1" customWidth="1"/>
    <col min="1545" max="1545" width="10.5546875" style="1" customWidth="1"/>
    <col min="1546" max="1546" width="10" style="1" customWidth="1"/>
    <col min="1547" max="1792" width="9.109375" style="1"/>
    <col min="1793" max="1793" width="5.33203125" style="1" customWidth="1"/>
    <col min="1794" max="1794" width="9.33203125" style="1" customWidth="1"/>
    <col min="1795" max="1795" width="15.109375" style="1" customWidth="1"/>
    <col min="1796" max="1796" width="14.88671875" style="1" customWidth="1"/>
    <col min="1797" max="1797" width="18.109375" style="1" customWidth="1"/>
    <col min="1798" max="1798" width="9.88671875" style="1" customWidth="1"/>
    <col min="1799" max="1799" width="8.109375" style="1" customWidth="1"/>
    <col min="1800" max="1800" width="14.6640625" style="1" customWidth="1"/>
    <col min="1801" max="1801" width="10.5546875" style="1" customWidth="1"/>
    <col min="1802" max="1802" width="10" style="1" customWidth="1"/>
    <col min="1803" max="2048" width="9.109375" style="1"/>
    <col min="2049" max="2049" width="5.33203125" style="1" customWidth="1"/>
    <col min="2050" max="2050" width="9.33203125" style="1" customWidth="1"/>
    <col min="2051" max="2051" width="15.109375" style="1" customWidth="1"/>
    <col min="2052" max="2052" width="14.88671875" style="1" customWidth="1"/>
    <col min="2053" max="2053" width="18.109375" style="1" customWidth="1"/>
    <col min="2054" max="2054" width="9.88671875" style="1" customWidth="1"/>
    <col min="2055" max="2055" width="8.109375" style="1" customWidth="1"/>
    <col min="2056" max="2056" width="14.6640625" style="1" customWidth="1"/>
    <col min="2057" max="2057" width="10.5546875" style="1" customWidth="1"/>
    <col min="2058" max="2058" width="10" style="1" customWidth="1"/>
    <col min="2059" max="2304" width="9.109375" style="1"/>
    <col min="2305" max="2305" width="5.33203125" style="1" customWidth="1"/>
    <col min="2306" max="2306" width="9.33203125" style="1" customWidth="1"/>
    <col min="2307" max="2307" width="15.109375" style="1" customWidth="1"/>
    <col min="2308" max="2308" width="14.88671875" style="1" customWidth="1"/>
    <col min="2309" max="2309" width="18.109375" style="1" customWidth="1"/>
    <col min="2310" max="2310" width="9.88671875" style="1" customWidth="1"/>
    <col min="2311" max="2311" width="8.109375" style="1" customWidth="1"/>
    <col min="2312" max="2312" width="14.6640625" style="1" customWidth="1"/>
    <col min="2313" max="2313" width="10.5546875" style="1" customWidth="1"/>
    <col min="2314" max="2314" width="10" style="1" customWidth="1"/>
    <col min="2315" max="2560" width="9.109375" style="1"/>
    <col min="2561" max="2561" width="5.33203125" style="1" customWidth="1"/>
    <col min="2562" max="2562" width="9.33203125" style="1" customWidth="1"/>
    <col min="2563" max="2563" width="15.109375" style="1" customWidth="1"/>
    <col min="2564" max="2564" width="14.88671875" style="1" customWidth="1"/>
    <col min="2565" max="2565" width="18.109375" style="1" customWidth="1"/>
    <col min="2566" max="2566" width="9.88671875" style="1" customWidth="1"/>
    <col min="2567" max="2567" width="8.109375" style="1" customWidth="1"/>
    <col min="2568" max="2568" width="14.6640625" style="1" customWidth="1"/>
    <col min="2569" max="2569" width="10.5546875" style="1" customWidth="1"/>
    <col min="2570" max="2570" width="10" style="1" customWidth="1"/>
    <col min="2571" max="2816" width="9.109375" style="1"/>
    <col min="2817" max="2817" width="5.33203125" style="1" customWidth="1"/>
    <col min="2818" max="2818" width="9.33203125" style="1" customWidth="1"/>
    <col min="2819" max="2819" width="15.109375" style="1" customWidth="1"/>
    <col min="2820" max="2820" width="14.88671875" style="1" customWidth="1"/>
    <col min="2821" max="2821" width="18.109375" style="1" customWidth="1"/>
    <col min="2822" max="2822" width="9.88671875" style="1" customWidth="1"/>
    <col min="2823" max="2823" width="8.109375" style="1" customWidth="1"/>
    <col min="2824" max="2824" width="14.6640625" style="1" customWidth="1"/>
    <col min="2825" max="2825" width="10.5546875" style="1" customWidth="1"/>
    <col min="2826" max="2826" width="10" style="1" customWidth="1"/>
    <col min="2827" max="3072" width="9.109375" style="1"/>
    <col min="3073" max="3073" width="5.33203125" style="1" customWidth="1"/>
    <col min="3074" max="3074" width="9.33203125" style="1" customWidth="1"/>
    <col min="3075" max="3075" width="15.109375" style="1" customWidth="1"/>
    <col min="3076" max="3076" width="14.88671875" style="1" customWidth="1"/>
    <col min="3077" max="3077" width="18.109375" style="1" customWidth="1"/>
    <col min="3078" max="3078" width="9.88671875" style="1" customWidth="1"/>
    <col min="3079" max="3079" width="8.109375" style="1" customWidth="1"/>
    <col min="3080" max="3080" width="14.6640625" style="1" customWidth="1"/>
    <col min="3081" max="3081" width="10.5546875" style="1" customWidth="1"/>
    <col min="3082" max="3082" width="10" style="1" customWidth="1"/>
    <col min="3083" max="3328" width="9.109375" style="1"/>
    <col min="3329" max="3329" width="5.33203125" style="1" customWidth="1"/>
    <col min="3330" max="3330" width="9.33203125" style="1" customWidth="1"/>
    <col min="3331" max="3331" width="15.109375" style="1" customWidth="1"/>
    <col min="3332" max="3332" width="14.88671875" style="1" customWidth="1"/>
    <col min="3333" max="3333" width="18.109375" style="1" customWidth="1"/>
    <col min="3334" max="3334" width="9.88671875" style="1" customWidth="1"/>
    <col min="3335" max="3335" width="8.109375" style="1" customWidth="1"/>
    <col min="3336" max="3336" width="14.6640625" style="1" customWidth="1"/>
    <col min="3337" max="3337" width="10.5546875" style="1" customWidth="1"/>
    <col min="3338" max="3338" width="10" style="1" customWidth="1"/>
    <col min="3339" max="3584" width="9.109375" style="1"/>
    <col min="3585" max="3585" width="5.33203125" style="1" customWidth="1"/>
    <col min="3586" max="3586" width="9.33203125" style="1" customWidth="1"/>
    <col min="3587" max="3587" width="15.109375" style="1" customWidth="1"/>
    <col min="3588" max="3588" width="14.88671875" style="1" customWidth="1"/>
    <col min="3589" max="3589" width="18.109375" style="1" customWidth="1"/>
    <col min="3590" max="3590" width="9.88671875" style="1" customWidth="1"/>
    <col min="3591" max="3591" width="8.109375" style="1" customWidth="1"/>
    <col min="3592" max="3592" width="14.6640625" style="1" customWidth="1"/>
    <col min="3593" max="3593" width="10.5546875" style="1" customWidth="1"/>
    <col min="3594" max="3594" width="10" style="1" customWidth="1"/>
    <col min="3595" max="3840" width="9.109375" style="1"/>
    <col min="3841" max="3841" width="5.33203125" style="1" customWidth="1"/>
    <col min="3842" max="3842" width="9.33203125" style="1" customWidth="1"/>
    <col min="3843" max="3843" width="15.109375" style="1" customWidth="1"/>
    <col min="3844" max="3844" width="14.88671875" style="1" customWidth="1"/>
    <col min="3845" max="3845" width="18.109375" style="1" customWidth="1"/>
    <col min="3846" max="3846" width="9.88671875" style="1" customWidth="1"/>
    <col min="3847" max="3847" width="8.109375" style="1" customWidth="1"/>
    <col min="3848" max="3848" width="14.6640625" style="1" customWidth="1"/>
    <col min="3849" max="3849" width="10.5546875" style="1" customWidth="1"/>
    <col min="3850" max="3850" width="10" style="1" customWidth="1"/>
    <col min="3851" max="4096" width="9.109375" style="1"/>
    <col min="4097" max="4097" width="5.33203125" style="1" customWidth="1"/>
    <col min="4098" max="4098" width="9.33203125" style="1" customWidth="1"/>
    <col min="4099" max="4099" width="15.109375" style="1" customWidth="1"/>
    <col min="4100" max="4100" width="14.88671875" style="1" customWidth="1"/>
    <col min="4101" max="4101" width="18.109375" style="1" customWidth="1"/>
    <col min="4102" max="4102" width="9.88671875" style="1" customWidth="1"/>
    <col min="4103" max="4103" width="8.109375" style="1" customWidth="1"/>
    <col min="4104" max="4104" width="14.6640625" style="1" customWidth="1"/>
    <col min="4105" max="4105" width="10.5546875" style="1" customWidth="1"/>
    <col min="4106" max="4106" width="10" style="1" customWidth="1"/>
    <col min="4107" max="4352" width="9.109375" style="1"/>
    <col min="4353" max="4353" width="5.33203125" style="1" customWidth="1"/>
    <col min="4354" max="4354" width="9.33203125" style="1" customWidth="1"/>
    <col min="4355" max="4355" width="15.109375" style="1" customWidth="1"/>
    <col min="4356" max="4356" width="14.88671875" style="1" customWidth="1"/>
    <col min="4357" max="4357" width="18.109375" style="1" customWidth="1"/>
    <col min="4358" max="4358" width="9.88671875" style="1" customWidth="1"/>
    <col min="4359" max="4359" width="8.109375" style="1" customWidth="1"/>
    <col min="4360" max="4360" width="14.6640625" style="1" customWidth="1"/>
    <col min="4361" max="4361" width="10.5546875" style="1" customWidth="1"/>
    <col min="4362" max="4362" width="10" style="1" customWidth="1"/>
    <col min="4363" max="4608" width="9.109375" style="1"/>
    <col min="4609" max="4609" width="5.33203125" style="1" customWidth="1"/>
    <col min="4610" max="4610" width="9.33203125" style="1" customWidth="1"/>
    <col min="4611" max="4611" width="15.109375" style="1" customWidth="1"/>
    <col min="4612" max="4612" width="14.88671875" style="1" customWidth="1"/>
    <col min="4613" max="4613" width="18.109375" style="1" customWidth="1"/>
    <col min="4614" max="4614" width="9.88671875" style="1" customWidth="1"/>
    <col min="4615" max="4615" width="8.109375" style="1" customWidth="1"/>
    <col min="4616" max="4616" width="14.6640625" style="1" customWidth="1"/>
    <col min="4617" max="4617" width="10.5546875" style="1" customWidth="1"/>
    <col min="4618" max="4618" width="10" style="1" customWidth="1"/>
    <col min="4619" max="4864" width="9.109375" style="1"/>
    <col min="4865" max="4865" width="5.33203125" style="1" customWidth="1"/>
    <col min="4866" max="4866" width="9.33203125" style="1" customWidth="1"/>
    <col min="4867" max="4867" width="15.109375" style="1" customWidth="1"/>
    <col min="4868" max="4868" width="14.88671875" style="1" customWidth="1"/>
    <col min="4869" max="4869" width="18.109375" style="1" customWidth="1"/>
    <col min="4870" max="4870" width="9.88671875" style="1" customWidth="1"/>
    <col min="4871" max="4871" width="8.109375" style="1" customWidth="1"/>
    <col min="4872" max="4872" width="14.6640625" style="1" customWidth="1"/>
    <col min="4873" max="4873" width="10.5546875" style="1" customWidth="1"/>
    <col min="4874" max="4874" width="10" style="1" customWidth="1"/>
    <col min="4875" max="5120" width="9.109375" style="1"/>
    <col min="5121" max="5121" width="5.33203125" style="1" customWidth="1"/>
    <col min="5122" max="5122" width="9.33203125" style="1" customWidth="1"/>
    <col min="5123" max="5123" width="15.109375" style="1" customWidth="1"/>
    <col min="5124" max="5124" width="14.88671875" style="1" customWidth="1"/>
    <col min="5125" max="5125" width="18.109375" style="1" customWidth="1"/>
    <col min="5126" max="5126" width="9.88671875" style="1" customWidth="1"/>
    <col min="5127" max="5127" width="8.109375" style="1" customWidth="1"/>
    <col min="5128" max="5128" width="14.6640625" style="1" customWidth="1"/>
    <col min="5129" max="5129" width="10.5546875" style="1" customWidth="1"/>
    <col min="5130" max="5130" width="10" style="1" customWidth="1"/>
    <col min="5131" max="5376" width="9.109375" style="1"/>
    <col min="5377" max="5377" width="5.33203125" style="1" customWidth="1"/>
    <col min="5378" max="5378" width="9.33203125" style="1" customWidth="1"/>
    <col min="5379" max="5379" width="15.109375" style="1" customWidth="1"/>
    <col min="5380" max="5380" width="14.88671875" style="1" customWidth="1"/>
    <col min="5381" max="5381" width="18.109375" style="1" customWidth="1"/>
    <col min="5382" max="5382" width="9.88671875" style="1" customWidth="1"/>
    <col min="5383" max="5383" width="8.109375" style="1" customWidth="1"/>
    <col min="5384" max="5384" width="14.6640625" style="1" customWidth="1"/>
    <col min="5385" max="5385" width="10.5546875" style="1" customWidth="1"/>
    <col min="5386" max="5386" width="10" style="1" customWidth="1"/>
    <col min="5387" max="5632" width="9.109375" style="1"/>
    <col min="5633" max="5633" width="5.33203125" style="1" customWidth="1"/>
    <col min="5634" max="5634" width="9.33203125" style="1" customWidth="1"/>
    <col min="5635" max="5635" width="15.109375" style="1" customWidth="1"/>
    <col min="5636" max="5636" width="14.88671875" style="1" customWidth="1"/>
    <col min="5637" max="5637" width="18.109375" style="1" customWidth="1"/>
    <col min="5638" max="5638" width="9.88671875" style="1" customWidth="1"/>
    <col min="5639" max="5639" width="8.109375" style="1" customWidth="1"/>
    <col min="5640" max="5640" width="14.6640625" style="1" customWidth="1"/>
    <col min="5641" max="5641" width="10.5546875" style="1" customWidth="1"/>
    <col min="5642" max="5642" width="10" style="1" customWidth="1"/>
    <col min="5643" max="5888" width="9.109375" style="1"/>
    <col min="5889" max="5889" width="5.33203125" style="1" customWidth="1"/>
    <col min="5890" max="5890" width="9.33203125" style="1" customWidth="1"/>
    <col min="5891" max="5891" width="15.109375" style="1" customWidth="1"/>
    <col min="5892" max="5892" width="14.88671875" style="1" customWidth="1"/>
    <col min="5893" max="5893" width="18.109375" style="1" customWidth="1"/>
    <col min="5894" max="5894" width="9.88671875" style="1" customWidth="1"/>
    <col min="5895" max="5895" width="8.109375" style="1" customWidth="1"/>
    <col min="5896" max="5896" width="14.6640625" style="1" customWidth="1"/>
    <col min="5897" max="5897" width="10.5546875" style="1" customWidth="1"/>
    <col min="5898" max="5898" width="10" style="1" customWidth="1"/>
    <col min="5899" max="6144" width="9.109375" style="1"/>
    <col min="6145" max="6145" width="5.33203125" style="1" customWidth="1"/>
    <col min="6146" max="6146" width="9.33203125" style="1" customWidth="1"/>
    <col min="6147" max="6147" width="15.109375" style="1" customWidth="1"/>
    <col min="6148" max="6148" width="14.88671875" style="1" customWidth="1"/>
    <col min="6149" max="6149" width="18.109375" style="1" customWidth="1"/>
    <col min="6150" max="6150" width="9.88671875" style="1" customWidth="1"/>
    <col min="6151" max="6151" width="8.109375" style="1" customWidth="1"/>
    <col min="6152" max="6152" width="14.6640625" style="1" customWidth="1"/>
    <col min="6153" max="6153" width="10.5546875" style="1" customWidth="1"/>
    <col min="6154" max="6154" width="10" style="1" customWidth="1"/>
    <col min="6155" max="6400" width="9.109375" style="1"/>
    <col min="6401" max="6401" width="5.33203125" style="1" customWidth="1"/>
    <col min="6402" max="6402" width="9.33203125" style="1" customWidth="1"/>
    <col min="6403" max="6403" width="15.109375" style="1" customWidth="1"/>
    <col min="6404" max="6404" width="14.88671875" style="1" customWidth="1"/>
    <col min="6405" max="6405" width="18.109375" style="1" customWidth="1"/>
    <col min="6406" max="6406" width="9.88671875" style="1" customWidth="1"/>
    <col min="6407" max="6407" width="8.109375" style="1" customWidth="1"/>
    <col min="6408" max="6408" width="14.6640625" style="1" customWidth="1"/>
    <col min="6409" max="6409" width="10.5546875" style="1" customWidth="1"/>
    <col min="6410" max="6410" width="10" style="1" customWidth="1"/>
    <col min="6411" max="6656" width="9.109375" style="1"/>
    <col min="6657" max="6657" width="5.33203125" style="1" customWidth="1"/>
    <col min="6658" max="6658" width="9.33203125" style="1" customWidth="1"/>
    <col min="6659" max="6659" width="15.109375" style="1" customWidth="1"/>
    <col min="6660" max="6660" width="14.88671875" style="1" customWidth="1"/>
    <col min="6661" max="6661" width="18.109375" style="1" customWidth="1"/>
    <col min="6662" max="6662" width="9.88671875" style="1" customWidth="1"/>
    <col min="6663" max="6663" width="8.109375" style="1" customWidth="1"/>
    <col min="6664" max="6664" width="14.6640625" style="1" customWidth="1"/>
    <col min="6665" max="6665" width="10.5546875" style="1" customWidth="1"/>
    <col min="6666" max="6666" width="10" style="1" customWidth="1"/>
    <col min="6667" max="6912" width="9.109375" style="1"/>
    <col min="6913" max="6913" width="5.33203125" style="1" customWidth="1"/>
    <col min="6914" max="6914" width="9.33203125" style="1" customWidth="1"/>
    <col min="6915" max="6915" width="15.109375" style="1" customWidth="1"/>
    <col min="6916" max="6916" width="14.88671875" style="1" customWidth="1"/>
    <col min="6917" max="6917" width="18.109375" style="1" customWidth="1"/>
    <col min="6918" max="6918" width="9.88671875" style="1" customWidth="1"/>
    <col min="6919" max="6919" width="8.109375" style="1" customWidth="1"/>
    <col min="6920" max="6920" width="14.6640625" style="1" customWidth="1"/>
    <col min="6921" max="6921" width="10.5546875" style="1" customWidth="1"/>
    <col min="6922" max="6922" width="10" style="1" customWidth="1"/>
    <col min="6923" max="7168" width="9.109375" style="1"/>
    <col min="7169" max="7169" width="5.33203125" style="1" customWidth="1"/>
    <col min="7170" max="7170" width="9.33203125" style="1" customWidth="1"/>
    <col min="7171" max="7171" width="15.109375" style="1" customWidth="1"/>
    <col min="7172" max="7172" width="14.88671875" style="1" customWidth="1"/>
    <col min="7173" max="7173" width="18.109375" style="1" customWidth="1"/>
    <col min="7174" max="7174" width="9.88671875" style="1" customWidth="1"/>
    <col min="7175" max="7175" width="8.109375" style="1" customWidth="1"/>
    <col min="7176" max="7176" width="14.6640625" style="1" customWidth="1"/>
    <col min="7177" max="7177" width="10.5546875" style="1" customWidth="1"/>
    <col min="7178" max="7178" width="10" style="1" customWidth="1"/>
    <col min="7179" max="7424" width="9.109375" style="1"/>
    <col min="7425" max="7425" width="5.33203125" style="1" customWidth="1"/>
    <col min="7426" max="7426" width="9.33203125" style="1" customWidth="1"/>
    <col min="7427" max="7427" width="15.109375" style="1" customWidth="1"/>
    <col min="7428" max="7428" width="14.88671875" style="1" customWidth="1"/>
    <col min="7429" max="7429" width="18.109375" style="1" customWidth="1"/>
    <col min="7430" max="7430" width="9.88671875" style="1" customWidth="1"/>
    <col min="7431" max="7431" width="8.109375" style="1" customWidth="1"/>
    <col min="7432" max="7432" width="14.6640625" style="1" customWidth="1"/>
    <col min="7433" max="7433" width="10.5546875" style="1" customWidth="1"/>
    <col min="7434" max="7434" width="10" style="1" customWidth="1"/>
    <col min="7435" max="7680" width="9.109375" style="1"/>
    <col min="7681" max="7681" width="5.33203125" style="1" customWidth="1"/>
    <col min="7682" max="7682" width="9.33203125" style="1" customWidth="1"/>
    <col min="7683" max="7683" width="15.109375" style="1" customWidth="1"/>
    <col min="7684" max="7684" width="14.88671875" style="1" customWidth="1"/>
    <col min="7685" max="7685" width="18.109375" style="1" customWidth="1"/>
    <col min="7686" max="7686" width="9.88671875" style="1" customWidth="1"/>
    <col min="7687" max="7687" width="8.109375" style="1" customWidth="1"/>
    <col min="7688" max="7688" width="14.6640625" style="1" customWidth="1"/>
    <col min="7689" max="7689" width="10.5546875" style="1" customWidth="1"/>
    <col min="7690" max="7690" width="10" style="1" customWidth="1"/>
    <col min="7691" max="7936" width="9.109375" style="1"/>
    <col min="7937" max="7937" width="5.33203125" style="1" customWidth="1"/>
    <col min="7938" max="7938" width="9.33203125" style="1" customWidth="1"/>
    <col min="7939" max="7939" width="15.109375" style="1" customWidth="1"/>
    <col min="7940" max="7940" width="14.88671875" style="1" customWidth="1"/>
    <col min="7941" max="7941" width="18.109375" style="1" customWidth="1"/>
    <col min="7942" max="7942" width="9.88671875" style="1" customWidth="1"/>
    <col min="7943" max="7943" width="8.109375" style="1" customWidth="1"/>
    <col min="7944" max="7944" width="14.6640625" style="1" customWidth="1"/>
    <col min="7945" max="7945" width="10.5546875" style="1" customWidth="1"/>
    <col min="7946" max="7946" width="10" style="1" customWidth="1"/>
    <col min="7947" max="8192" width="9.109375" style="1"/>
    <col min="8193" max="8193" width="5.33203125" style="1" customWidth="1"/>
    <col min="8194" max="8194" width="9.33203125" style="1" customWidth="1"/>
    <col min="8195" max="8195" width="15.109375" style="1" customWidth="1"/>
    <col min="8196" max="8196" width="14.88671875" style="1" customWidth="1"/>
    <col min="8197" max="8197" width="18.109375" style="1" customWidth="1"/>
    <col min="8198" max="8198" width="9.88671875" style="1" customWidth="1"/>
    <col min="8199" max="8199" width="8.109375" style="1" customWidth="1"/>
    <col min="8200" max="8200" width="14.6640625" style="1" customWidth="1"/>
    <col min="8201" max="8201" width="10.5546875" style="1" customWidth="1"/>
    <col min="8202" max="8202" width="10" style="1" customWidth="1"/>
    <col min="8203" max="8448" width="9.109375" style="1"/>
    <col min="8449" max="8449" width="5.33203125" style="1" customWidth="1"/>
    <col min="8450" max="8450" width="9.33203125" style="1" customWidth="1"/>
    <col min="8451" max="8451" width="15.109375" style="1" customWidth="1"/>
    <col min="8452" max="8452" width="14.88671875" style="1" customWidth="1"/>
    <col min="8453" max="8453" width="18.109375" style="1" customWidth="1"/>
    <col min="8454" max="8454" width="9.88671875" style="1" customWidth="1"/>
    <col min="8455" max="8455" width="8.109375" style="1" customWidth="1"/>
    <col min="8456" max="8456" width="14.6640625" style="1" customWidth="1"/>
    <col min="8457" max="8457" width="10.5546875" style="1" customWidth="1"/>
    <col min="8458" max="8458" width="10" style="1" customWidth="1"/>
    <col min="8459" max="8704" width="9.109375" style="1"/>
    <col min="8705" max="8705" width="5.33203125" style="1" customWidth="1"/>
    <col min="8706" max="8706" width="9.33203125" style="1" customWidth="1"/>
    <col min="8707" max="8707" width="15.109375" style="1" customWidth="1"/>
    <col min="8708" max="8708" width="14.88671875" style="1" customWidth="1"/>
    <col min="8709" max="8709" width="18.109375" style="1" customWidth="1"/>
    <col min="8710" max="8710" width="9.88671875" style="1" customWidth="1"/>
    <col min="8711" max="8711" width="8.109375" style="1" customWidth="1"/>
    <col min="8712" max="8712" width="14.6640625" style="1" customWidth="1"/>
    <col min="8713" max="8713" width="10.5546875" style="1" customWidth="1"/>
    <col min="8714" max="8714" width="10" style="1" customWidth="1"/>
    <col min="8715" max="8960" width="9.109375" style="1"/>
    <col min="8961" max="8961" width="5.33203125" style="1" customWidth="1"/>
    <col min="8962" max="8962" width="9.33203125" style="1" customWidth="1"/>
    <col min="8963" max="8963" width="15.109375" style="1" customWidth="1"/>
    <col min="8964" max="8964" width="14.88671875" style="1" customWidth="1"/>
    <col min="8965" max="8965" width="18.109375" style="1" customWidth="1"/>
    <col min="8966" max="8966" width="9.88671875" style="1" customWidth="1"/>
    <col min="8967" max="8967" width="8.109375" style="1" customWidth="1"/>
    <col min="8968" max="8968" width="14.6640625" style="1" customWidth="1"/>
    <col min="8969" max="8969" width="10.5546875" style="1" customWidth="1"/>
    <col min="8970" max="8970" width="10" style="1" customWidth="1"/>
    <col min="8971" max="9216" width="9.109375" style="1"/>
    <col min="9217" max="9217" width="5.33203125" style="1" customWidth="1"/>
    <col min="9218" max="9218" width="9.33203125" style="1" customWidth="1"/>
    <col min="9219" max="9219" width="15.109375" style="1" customWidth="1"/>
    <col min="9220" max="9220" width="14.88671875" style="1" customWidth="1"/>
    <col min="9221" max="9221" width="18.109375" style="1" customWidth="1"/>
    <col min="9222" max="9222" width="9.88671875" style="1" customWidth="1"/>
    <col min="9223" max="9223" width="8.109375" style="1" customWidth="1"/>
    <col min="9224" max="9224" width="14.6640625" style="1" customWidth="1"/>
    <col min="9225" max="9225" width="10.5546875" style="1" customWidth="1"/>
    <col min="9226" max="9226" width="10" style="1" customWidth="1"/>
    <col min="9227" max="9472" width="9.109375" style="1"/>
    <col min="9473" max="9473" width="5.33203125" style="1" customWidth="1"/>
    <col min="9474" max="9474" width="9.33203125" style="1" customWidth="1"/>
    <col min="9475" max="9475" width="15.109375" style="1" customWidth="1"/>
    <col min="9476" max="9476" width="14.88671875" style="1" customWidth="1"/>
    <col min="9477" max="9477" width="18.109375" style="1" customWidth="1"/>
    <col min="9478" max="9478" width="9.88671875" style="1" customWidth="1"/>
    <col min="9479" max="9479" width="8.109375" style="1" customWidth="1"/>
    <col min="9480" max="9480" width="14.6640625" style="1" customWidth="1"/>
    <col min="9481" max="9481" width="10.5546875" style="1" customWidth="1"/>
    <col min="9482" max="9482" width="10" style="1" customWidth="1"/>
    <col min="9483" max="9728" width="9.109375" style="1"/>
    <col min="9729" max="9729" width="5.33203125" style="1" customWidth="1"/>
    <col min="9730" max="9730" width="9.33203125" style="1" customWidth="1"/>
    <col min="9731" max="9731" width="15.109375" style="1" customWidth="1"/>
    <col min="9732" max="9732" width="14.88671875" style="1" customWidth="1"/>
    <col min="9733" max="9733" width="18.109375" style="1" customWidth="1"/>
    <col min="9734" max="9734" width="9.88671875" style="1" customWidth="1"/>
    <col min="9735" max="9735" width="8.109375" style="1" customWidth="1"/>
    <col min="9736" max="9736" width="14.6640625" style="1" customWidth="1"/>
    <col min="9737" max="9737" width="10.5546875" style="1" customWidth="1"/>
    <col min="9738" max="9738" width="10" style="1" customWidth="1"/>
    <col min="9739" max="9984" width="9.109375" style="1"/>
    <col min="9985" max="9985" width="5.33203125" style="1" customWidth="1"/>
    <col min="9986" max="9986" width="9.33203125" style="1" customWidth="1"/>
    <col min="9987" max="9987" width="15.109375" style="1" customWidth="1"/>
    <col min="9988" max="9988" width="14.88671875" style="1" customWidth="1"/>
    <col min="9989" max="9989" width="18.109375" style="1" customWidth="1"/>
    <col min="9990" max="9990" width="9.88671875" style="1" customWidth="1"/>
    <col min="9991" max="9991" width="8.109375" style="1" customWidth="1"/>
    <col min="9992" max="9992" width="14.6640625" style="1" customWidth="1"/>
    <col min="9993" max="9993" width="10.5546875" style="1" customWidth="1"/>
    <col min="9994" max="9994" width="10" style="1" customWidth="1"/>
    <col min="9995" max="10240" width="9.109375" style="1"/>
    <col min="10241" max="10241" width="5.33203125" style="1" customWidth="1"/>
    <col min="10242" max="10242" width="9.33203125" style="1" customWidth="1"/>
    <col min="10243" max="10243" width="15.109375" style="1" customWidth="1"/>
    <col min="10244" max="10244" width="14.88671875" style="1" customWidth="1"/>
    <col min="10245" max="10245" width="18.109375" style="1" customWidth="1"/>
    <col min="10246" max="10246" width="9.88671875" style="1" customWidth="1"/>
    <col min="10247" max="10247" width="8.109375" style="1" customWidth="1"/>
    <col min="10248" max="10248" width="14.6640625" style="1" customWidth="1"/>
    <col min="10249" max="10249" width="10.5546875" style="1" customWidth="1"/>
    <col min="10250" max="10250" width="10" style="1" customWidth="1"/>
    <col min="10251" max="10496" width="9.109375" style="1"/>
    <col min="10497" max="10497" width="5.33203125" style="1" customWidth="1"/>
    <col min="10498" max="10498" width="9.33203125" style="1" customWidth="1"/>
    <col min="10499" max="10499" width="15.109375" style="1" customWidth="1"/>
    <col min="10500" max="10500" width="14.88671875" style="1" customWidth="1"/>
    <col min="10501" max="10501" width="18.109375" style="1" customWidth="1"/>
    <col min="10502" max="10502" width="9.88671875" style="1" customWidth="1"/>
    <col min="10503" max="10503" width="8.109375" style="1" customWidth="1"/>
    <col min="10504" max="10504" width="14.6640625" style="1" customWidth="1"/>
    <col min="10505" max="10505" width="10.5546875" style="1" customWidth="1"/>
    <col min="10506" max="10506" width="10" style="1" customWidth="1"/>
    <col min="10507" max="10752" width="9.109375" style="1"/>
    <col min="10753" max="10753" width="5.33203125" style="1" customWidth="1"/>
    <col min="10754" max="10754" width="9.33203125" style="1" customWidth="1"/>
    <col min="10755" max="10755" width="15.109375" style="1" customWidth="1"/>
    <col min="10756" max="10756" width="14.88671875" style="1" customWidth="1"/>
    <col min="10757" max="10757" width="18.109375" style="1" customWidth="1"/>
    <col min="10758" max="10758" width="9.88671875" style="1" customWidth="1"/>
    <col min="10759" max="10759" width="8.109375" style="1" customWidth="1"/>
    <col min="10760" max="10760" width="14.6640625" style="1" customWidth="1"/>
    <col min="10761" max="10761" width="10.5546875" style="1" customWidth="1"/>
    <col min="10762" max="10762" width="10" style="1" customWidth="1"/>
    <col min="10763" max="11008" width="9.109375" style="1"/>
    <col min="11009" max="11009" width="5.33203125" style="1" customWidth="1"/>
    <col min="11010" max="11010" width="9.33203125" style="1" customWidth="1"/>
    <col min="11011" max="11011" width="15.109375" style="1" customWidth="1"/>
    <col min="11012" max="11012" width="14.88671875" style="1" customWidth="1"/>
    <col min="11013" max="11013" width="18.109375" style="1" customWidth="1"/>
    <col min="11014" max="11014" width="9.88671875" style="1" customWidth="1"/>
    <col min="11015" max="11015" width="8.109375" style="1" customWidth="1"/>
    <col min="11016" max="11016" width="14.6640625" style="1" customWidth="1"/>
    <col min="11017" max="11017" width="10.5546875" style="1" customWidth="1"/>
    <col min="11018" max="11018" width="10" style="1" customWidth="1"/>
    <col min="11019" max="11264" width="9.109375" style="1"/>
    <col min="11265" max="11265" width="5.33203125" style="1" customWidth="1"/>
    <col min="11266" max="11266" width="9.33203125" style="1" customWidth="1"/>
    <col min="11267" max="11267" width="15.109375" style="1" customWidth="1"/>
    <col min="11268" max="11268" width="14.88671875" style="1" customWidth="1"/>
    <col min="11269" max="11269" width="18.109375" style="1" customWidth="1"/>
    <col min="11270" max="11270" width="9.88671875" style="1" customWidth="1"/>
    <col min="11271" max="11271" width="8.109375" style="1" customWidth="1"/>
    <col min="11272" max="11272" width="14.6640625" style="1" customWidth="1"/>
    <col min="11273" max="11273" width="10.5546875" style="1" customWidth="1"/>
    <col min="11274" max="11274" width="10" style="1" customWidth="1"/>
    <col min="11275" max="11520" width="9.109375" style="1"/>
    <col min="11521" max="11521" width="5.33203125" style="1" customWidth="1"/>
    <col min="11522" max="11522" width="9.33203125" style="1" customWidth="1"/>
    <col min="11523" max="11523" width="15.109375" style="1" customWidth="1"/>
    <col min="11524" max="11524" width="14.88671875" style="1" customWidth="1"/>
    <col min="11525" max="11525" width="18.109375" style="1" customWidth="1"/>
    <col min="11526" max="11526" width="9.88671875" style="1" customWidth="1"/>
    <col min="11527" max="11527" width="8.109375" style="1" customWidth="1"/>
    <col min="11528" max="11528" width="14.6640625" style="1" customWidth="1"/>
    <col min="11529" max="11529" width="10.5546875" style="1" customWidth="1"/>
    <col min="11530" max="11530" width="10" style="1" customWidth="1"/>
    <col min="11531" max="11776" width="9.109375" style="1"/>
    <col min="11777" max="11777" width="5.33203125" style="1" customWidth="1"/>
    <col min="11778" max="11778" width="9.33203125" style="1" customWidth="1"/>
    <col min="11779" max="11779" width="15.109375" style="1" customWidth="1"/>
    <col min="11780" max="11780" width="14.88671875" style="1" customWidth="1"/>
    <col min="11781" max="11781" width="18.109375" style="1" customWidth="1"/>
    <col min="11782" max="11782" width="9.88671875" style="1" customWidth="1"/>
    <col min="11783" max="11783" width="8.109375" style="1" customWidth="1"/>
    <col min="11784" max="11784" width="14.6640625" style="1" customWidth="1"/>
    <col min="11785" max="11785" width="10.5546875" style="1" customWidth="1"/>
    <col min="11786" max="11786" width="10" style="1" customWidth="1"/>
    <col min="11787" max="12032" width="9.109375" style="1"/>
    <col min="12033" max="12033" width="5.33203125" style="1" customWidth="1"/>
    <col min="12034" max="12034" width="9.33203125" style="1" customWidth="1"/>
    <col min="12035" max="12035" width="15.109375" style="1" customWidth="1"/>
    <col min="12036" max="12036" width="14.88671875" style="1" customWidth="1"/>
    <col min="12037" max="12037" width="18.109375" style="1" customWidth="1"/>
    <col min="12038" max="12038" width="9.88671875" style="1" customWidth="1"/>
    <col min="12039" max="12039" width="8.109375" style="1" customWidth="1"/>
    <col min="12040" max="12040" width="14.6640625" style="1" customWidth="1"/>
    <col min="12041" max="12041" width="10.5546875" style="1" customWidth="1"/>
    <col min="12042" max="12042" width="10" style="1" customWidth="1"/>
    <col min="12043" max="12288" width="9.109375" style="1"/>
    <col min="12289" max="12289" width="5.33203125" style="1" customWidth="1"/>
    <col min="12290" max="12290" width="9.33203125" style="1" customWidth="1"/>
    <col min="12291" max="12291" width="15.109375" style="1" customWidth="1"/>
    <col min="12292" max="12292" width="14.88671875" style="1" customWidth="1"/>
    <col min="12293" max="12293" width="18.109375" style="1" customWidth="1"/>
    <col min="12294" max="12294" width="9.88671875" style="1" customWidth="1"/>
    <col min="12295" max="12295" width="8.109375" style="1" customWidth="1"/>
    <col min="12296" max="12296" width="14.6640625" style="1" customWidth="1"/>
    <col min="12297" max="12297" width="10.5546875" style="1" customWidth="1"/>
    <col min="12298" max="12298" width="10" style="1" customWidth="1"/>
    <col min="12299" max="12544" width="9.109375" style="1"/>
    <col min="12545" max="12545" width="5.33203125" style="1" customWidth="1"/>
    <col min="12546" max="12546" width="9.33203125" style="1" customWidth="1"/>
    <col min="12547" max="12547" width="15.109375" style="1" customWidth="1"/>
    <col min="12548" max="12548" width="14.88671875" style="1" customWidth="1"/>
    <col min="12549" max="12549" width="18.109375" style="1" customWidth="1"/>
    <col min="12550" max="12550" width="9.88671875" style="1" customWidth="1"/>
    <col min="12551" max="12551" width="8.109375" style="1" customWidth="1"/>
    <col min="12552" max="12552" width="14.6640625" style="1" customWidth="1"/>
    <col min="12553" max="12553" width="10.5546875" style="1" customWidth="1"/>
    <col min="12554" max="12554" width="10" style="1" customWidth="1"/>
    <col min="12555" max="12800" width="9.109375" style="1"/>
    <col min="12801" max="12801" width="5.33203125" style="1" customWidth="1"/>
    <col min="12802" max="12802" width="9.33203125" style="1" customWidth="1"/>
    <col min="12803" max="12803" width="15.109375" style="1" customWidth="1"/>
    <col min="12804" max="12804" width="14.88671875" style="1" customWidth="1"/>
    <col min="12805" max="12805" width="18.109375" style="1" customWidth="1"/>
    <col min="12806" max="12806" width="9.88671875" style="1" customWidth="1"/>
    <col min="12807" max="12807" width="8.109375" style="1" customWidth="1"/>
    <col min="12808" max="12808" width="14.6640625" style="1" customWidth="1"/>
    <col min="12809" max="12809" width="10.5546875" style="1" customWidth="1"/>
    <col min="12810" max="12810" width="10" style="1" customWidth="1"/>
    <col min="12811" max="13056" width="9.109375" style="1"/>
    <col min="13057" max="13057" width="5.33203125" style="1" customWidth="1"/>
    <col min="13058" max="13058" width="9.33203125" style="1" customWidth="1"/>
    <col min="13059" max="13059" width="15.109375" style="1" customWidth="1"/>
    <col min="13060" max="13060" width="14.88671875" style="1" customWidth="1"/>
    <col min="13061" max="13061" width="18.109375" style="1" customWidth="1"/>
    <col min="13062" max="13062" width="9.88671875" style="1" customWidth="1"/>
    <col min="13063" max="13063" width="8.109375" style="1" customWidth="1"/>
    <col min="13064" max="13064" width="14.6640625" style="1" customWidth="1"/>
    <col min="13065" max="13065" width="10.5546875" style="1" customWidth="1"/>
    <col min="13066" max="13066" width="10" style="1" customWidth="1"/>
    <col min="13067" max="13312" width="9.109375" style="1"/>
    <col min="13313" max="13313" width="5.33203125" style="1" customWidth="1"/>
    <col min="13314" max="13314" width="9.33203125" style="1" customWidth="1"/>
    <col min="13315" max="13315" width="15.109375" style="1" customWidth="1"/>
    <col min="13316" max="13316" width="14.88671875" style="1" customWidth="1"/>
    <col min="13317" max="13317" width="18.109375" style="1" customWidth="1"/>
    <col min="13318" max="13318" width="9.88671875" style="1" customWidth="1"/>
    <col min="13319" max="13319" width="8.109375" style="1" customWidth="1"/>
    <col min="13320" max="13320" width="14.6640625" style="1" customWidth="1"/>
    <col min="13321" max="13321" width="10.5546875" style="1" customWidth="1"/>
    <col min="13322" max="13322" width="10" style="1" customWidth="1"/>
    <col min="13323" max="13568" width="9.109375" style="1"/>
    <col min="13569" max="13569" width="5.33203125" style="1" customWidth="1"/>
    <col min="13570" max="13570" width="9.33203125" style="1" customWidth="1"/>
    <col min="13571" max="13571" width="15.109375" style="1" customWidth="1"/>
    <col min="13572" max="13572" width="14.88671875" style="1" customWidth="1"/>
    <col min="13573" max="13573" width="18.109375" style="1" customWidth="1"/>
    <col min="13574" max="13574" width="9.88671875" style="1" customWidth="1"/>
    <col min="13575" max="13575" width="8.109375" style="1" customWidth="1"/>
    <col min="13576" max="13576" width="14.6640625" style="1" customWidth="1"/>
    <col min="13577" max="13577" width="10.5546875" style="1" customWidth="1"/>
    <col min="13578" max="13578" width="10" style="1" customWidth="1"/>
    <col min="13579" max="13824" width="9.109375" style="1"/>
    <col min="13825" max="13825" width="5.33203125" style="1" customWidth="1"/>
    <col min="13826" max="13826" width="9.33203125" style="1" customWidth="1"/>
    <col min="13827" max="13827" width="15.109375" style="1" customWidth="1"/>
    <col min="13828" max="13828" width="14.88671875" style="1" customWidth="1"/>
    <col min="13829" max="13829" width="18.109375" style="1" customWidth="1"/>
    <col min="13830" max="13830" width="9.88671875" style="1" customWidth="1"/>
    <col min="13831" max="13831" width="8.109375" style="1" customWidth="1"/>
    <col min="13832" max="13832" width="14.6640625" style="1" customWidth="1"/>
    <col min="13833" max="13833" width="10.5546875" style="1" customWidth="1"/>
    <col min="13834" max="13834" width="10" style="1" customWidth="1"/>
    <col min="13835" max="14080" width="9.109375" style="1"/>
    <col min="14081" max="14081" width="5.33203125" style="1" customWidth="1"/>
    <col min="14082" max="14082" width="9.33203125" style="1" customWidth="1"/>
    <col min="14083" max="14083" width="15.109375" style="1" customWidth="1"/>
    <col min="14084" max="14084" width="14.88671875" style="1" customWidth="1"/>
    <col min="14085" max="14085" width="18.109375" style="1" customWidth="1"/>
    <col min="14086" max="14086" width="9.88671875" style="1" customWidth="1"/>
    <col min="14087" max="14087" width="8.109375" style="1" customWidth="1"/>
    <col min="14088" max="14088" width="14.6640625" style="1" customWidth="1"/>
    <col min="14089" max="14089" width="10.5546875" style="1" customWidth="1"/>
    <col min="14090" max="14090" width="10" style="1" customWidth="1"/>
    <col min="14091" max="14336" width="9.109375" style="1"/>
    <col min="14337" max="14337" width="5.33203125" style="1" customWidth="1"/>
    <col min="14338" max="14338" width="9.33203125" style="1" customWidth="1"/>
    <col min="14339" max="14339" width="15.109375" style="1" customWidth="1"/>
    <col min="14340" max="14340" width="14.88671875" style="1" customWidth="1"/>
    <col min="14341" max="14341" width="18.109375" style="1" customWidth="1"/>
    <col min="14342" max="14342" width="9.88671875" style="1" customWidth="1"/>
    <col min="14343" max="14343" width="8.109375" style="1" customWidth="1"/>
    <col min="14344" max="14344" width="14.6640625" style="1" customWidth="1"/>
    <col min="14345" max="14345" width="10.5546875" style="1" customWidth="1"/>
    <col min="14346" max="14346" width="10" style="1" customWidth="1"/>
    <col min="14347" max="14592" width="9.109375" style="1"/>
    <col min="14593" max="14593" width="5.33203125" style="1" customWidth="1"/>
    <col min="14594" max="14594" width="9.33203125" style="1" customWidth="1"/>
    <col min="14595" max="14595" width="15.109375" style="1" customWidth="1"/>
    <col min="14596" max="14596" width="14.88671875" style="1" customWidth="1"/>
    <col min="14597" max="14597" width="18.109375" style="1" customWidth="1"/>
    <col min="14598" max="14598" width="9.88671875" style="1" customWidth="1"/>
    <col min="14599" max="14599" width="8.109375" style="1" customWidth="1"/>
    <col min="14600" max="14600" width="14.6640625" style="1" customWidth="1"/>
    <col min="14601" max="14601" width="10.5546875" style="1" customWidth="1"/>
    <col min="14602" max="14602" width="10" style="1" customWidth="1"/>
    <col min="14603" max="14848" width="9.109375" style="1"/>
    <col min="14849" max="14849" width="5.33203125" style="1" customWidth="1"/>
    <col min="14850" max="14850" width="9.33203125" style="1" customWidth="1"/>
    <col min="14851" max="14851" width="15.109375" style="1" customWidth="1"/>
    <col min="14852" max="14852" width="14.88671875" style="1" customWidth="1"/>
    <col min="14853" max="14853" width="18.109375" style="1" customWidth="1"/>
    <col min="14854" max="14854" width="9.88671875" style="1" customWidth="1"/>
    <col min="14855" max="14855" width="8.109375" style="1" customWidth="1"/>
    <col min="14856" max="14856" width="14.6640625" style="1" customWidth="1"/>
    <col min="14857" max="14857" width="10.5546875" style="1" customWidth="1"/>
    <col min="14858" max="14858" width="10" style="1" customWidth="1"/>
    <col min="14859" max="15104" width="9.109375" style="1"/>
    <col min="15105" max="15105" width="5.33203125" style="1" customWidth="1"/>
    <col min="15106" max="15106" width="9.33203125" style="1" customWidth="1"/>
    <col min="15107" max="15107" width="15.109375" style="1" customWidth="1"/>
    <col min="15108" max="15108" width="14.88671875" style="1" customWidth="1"/>
    <col min="15109" max="15109" width="18.109375" style="1" customWidth="1"/>
    <col min="15110" max="15110" width="9.88671875" style="1" customWidth="1"/>
    <col min="15111" max="15111" width="8.109375" style="1" customWidth="1"/>
    <col min="15112" max="15112" width="14.6640625" style="1" customWidth="1"/>
    <col min="15113" max="15113" width="10.5546875" style="1" customWidth="1"/>
    <col min="15114" max="15114" width="10" style="1" customWidth="1"/>
    <col min="15115" max="15360" width="9.109375" style="1"/>
    <col min="15361" max="15361" width="5.33203125" style="1" customWidth="1"/>
    <col min="15362" max="15362" width="9.33203125" style="1" customWidth="1"/>
    <col min="15363" max="15363" width="15.109375" style="1" customWidth="1"/>
    <col min="15364" max="15364" width="14.88671875" style="1" customWidth="1"/>
    <col min="15365" max="15365" width="18.109375" style="1" customWidth="1"/>
    <col min="15366" max="15366" width="9.88671875" style="1" customWidth="1"/>
    <col min="15367" max="15367" width="8.109375" style="1" customWidth="1"/>
    <col min="15368" max="15368" width="14.6640625" style="1" customWidth="1"/>
    <col min="15369" max="15369" width="10.5546875" style="1" customWidth="1"/>
    <col min="15370" max="15370" width="10" style="1" customWidth="1"/>
    <col min="15371" max="15616" width="9.109375" style="1"/>
    <col min="15617" max="15617" width="5.33203125" style="1" customWidth="1"/>
    <col min="15618" max="15618" width="9.33203125" style="1" customWidth="1"/>
    <col min="15619" max="15619" width="15.109375" style="1" customWidth="1"/>
    <col min="15620" max="15620" width="14.88671875" style="1" customWidth="1"/>
    <col min="15621" max="15621" width="18.109375" style="1" customWidth="1"/>
    <col min="15622" max="15622" width="9.88671875" style="1" customWidth="1"/>
    <col min="15623" max="15623" width="8.109375" style="1" customWidth="1"/>
    <col min="15624" max="15624" width="14.6640625" style="1" customWidth="1"/>
    <col min="15625" max="15625" width="10.5546875" style="1" customWidth="1"/>
    <col min="15626" max="15626" width="10" style="1" customWidth="1"/>
    <col min="15627" max="15872" width="9.109375" style="1"/>
    <col min="15873" max="15873" width="5.33203125" style="1" customWidth="1"/>
    <col min="15874" max="15874" width="9.33203125" style="1" customWidth="1"/>
    <col min="15875" max="15875" width="15.109375" style="1" customWidth="1"/>
    <col min="15876" max="15876" width="14.88671875" style="1" customWidth="1"/>
    <col min="15877" max="15877" width="18.109375" style="1" customWidth="1"/>
    <col min="15878" max="15878" width="9.88671875" style="1" customWidth="1"/>
    <col min="15879" max="15879" width="8.109375" style="1" customWidth="1"/>
    <col min="15880" max="15880" width="14.6640625" style="1" customWidth="1"/>
    <col min="15881" max="15881" width="10.5546875" style="1" customWidth="1"/>
    <col min="15882" max="15882" width="10" style="1" customWidth="1"/>
    <col min="15883" max="16128" width="9.109375" style="1"/>
    <col min="16129" max="16129" width="5.33203125" style="1" customWidth="1"/>
    <col min="16130" max="16130" width="9.33203125" style="1" customWidth="1"/>
    <col min="16131" max="16131" width="15.109375" style="1" customWidth="1"/>
    <col min="16132" max="16132" width="14.88671875" style="1" customWidth="1"/>
    <col min="16133" max="16133" width="18.109375" style="1" customWidth="1"/>
    <col min="16134" max="16134" width="9.88671875" style="1" customWidth="1"/>
    <col min="16135" max="16135" width="8.109375" style="1" customWidth="1"/>
    <col min="16136" max="16136" width="14.6640625" style="1" customWidth="1"/>
    <col min="16137" max="16137" width="10.5546875" style="1" customWidth="1"/>
    <col min="16138" max="16138" width="10" style="1" customWidth="1"/>
    <col min="16139" max="16384" width="9.109375" style="1"/>
  </cols>
  <sheetData>
    <row r="1" spans="1:9" ht="13.8" x14ac:dyDescent="0.25">
      <c r="C1" s="2" t="s">
        <v>0</v>
      </c>
      <c r="E1" s="2" t="s">
        <v>79</v>
      </c>
    </row>
    <row r="2" spans="1:9" ht="13.8" x14ac:dyDescent="0.25">
      <c r="F2" s="2"/>
    </row>
    <row r="3" spans="1:9" ht="13.8" x14ac:dyDescent="0.25">
      <c r="A3" s="2" t="s">
        <v>1</v>
      </c>
      <c r="F3" s="2" t="s">
        <v>1</v>
      </c>
    </row>
    <row r="4" spans="1:9" ht="13.8" x14ac:dyDescent="0.25">
      <c r="A4" s="2"/>
      <c r="F4" s="2"/>
    </row>
    <row r="5" spans="1:9" ht="13.8" x14ac:dyDescent="0.25">
      <c r="A5" s="2"/>
      <c r="F5" s="2"/>
    </row>
    <row r="6" spans="1:9" ht="13.8" x14ac:dyDescent="0.25">
      <c r="A6" s="2"/>
      <c r="F6" s="2"/>
    </row>
    <row r="7" spans="1:9" ht="13.8" x14ac:dyDescent="0.25">
      <c r="A7" s="3" t="s">
        <v>85</v>
      </c>
      <c r="F7" s="3" t="s">
        <v>3</v>
      </c>
    </row>
    <row r="8" spans="1:9" ht="13.8" x14ac:dyDescent="0.25">
      <c r="A8" s="3" t="s">
        <v>86</v>
      </c>
      <c r="F8" s="3" t="s">
        <v>86</v>
      </c>
    </row>
    <row r="9" spans="1:9" ht="13.8" x14ac:dyDescent="0.25">
      <c r="A9" s="3"/>
    </row>
    <row r="10" spans="1:9" ht="13.8" x14ac:dyDescent="0.25">
      <c r="A10" s="159" t="s">
        <v>37</v>
      </c>
      <c r="B10" s="159"/>
      <c r="C10" s="159"/>
      <c r="D10" s="159"/>
      <c r="E10" s="159"/>
      <c r="F10" s="159"/>
      <c r="G10" s="159"/>
      <c r="H10" s="159"/>
      <c r="I10" s="4"/>
    </row>
    <row r="11" spans="1:9" ht="13.8" x14ac:dyDescent="0.25">
      <c r="A11" s="159" t="s">
        <v>4</v>
      </c>
      <c r="B11" s="159"/>
      <c r="C11" s="159"/>
      <c r="D11" s="159"/>
      <c r="E11" s="159"/>
      <c r="F11" s="159"/>
      <c r="G11" s="159"/>
      <c r="H11" s="159"/>
      <c r="I11" s="4"/>
    </row>
    <row r="12" spans="1:9" ht="54" customHeight="1" x14ac:dyDescent="0.25">
      <c r="A12" s="160" t="s">
        <v>99</v>
      </c>
      <c r="B12" s="160"/>
      <c r="C12" s="160"/>
      <c r="D12" s="160"/>
      <c r="E12" s="160"/>
      <c r="F12" s="160"/>
      <c r="G12" s="160"/>
      <c r="H12" s="160"/>
      <c r="I12" s="5"/>
    </row>
    <row r="13" spans="1:9" ht="20.25" customHeight="1" x14ac:dyDescent="0.25">
      <c r="A13" s="6"/>
      <c r="D13" s="7"/>
      <c r="E13" s="8" t="s">
        <v>5</v>
      </c>
    </row>
    <row r="14" spans="1:9" ht="57.75" customHeight="1" x14ac:dyDescent="0.25">
      <c r="A14" s="9" t="s">
        <v>6</v>
      </c>
      <c r="B14" s="143" t="s">
        <v>7</v>
      </c>
      <c r="C14" s="144"/>
      <c r="D14" s="133" t="s">
        <v>8</v>
      </c>
      <c r="E14" s="134"/>
      <c r="F14" s="133" t="s">
        <v>9</v>
      </c>
      <c r="G14" s="134"/>
      <c r="H14" s="9" t="s">
        <v>10</v>
      </c>
    </row>
    <row r="15" spans="1:9" x14ac:dyDescent="0.25">
      <c r="A15" s="59">
        <v>1</v>
      </c>
      <c r="B15" s="157">
        <v>2</v>
      </c>
      <c r="C15" s="158"/>
      <c r="D15" s="157">
        <v>3</v>
      </c>
      <c r="E15" s="158"/>
      <c r="F15" s="157">
        <v>4</v>
      </c>
      <c r="G15" s="158"/>
      <c r="H15" s="59">
        <v>5</v>
      </c>
    </row>
    <row r="16" spans="1:9" ht="45" customHeight="1" x14ac:dyDescent="0.25">
      <c r="A16" s="135">
        <v>1</v>
      </c>
      <c r="B16" s="137" t="s">
        <v>11</v>
      </c>
      <c r="C16" s="138"/>
      <c r="D16" s="141" t="s">
        <v>12</v>
      </c>
      <c r="E16" s="142"/>
      <c r="F16" s="143" t="s">
        <v>87</v>
      </c>
      <c r="G16" s="144"/>
      <c r="H16" s="147">
        <f>E17*E18*E19*E20*E21</f>
        <v>3634.4027999999998</v>
      </c>
    </row>
    <row r="17" spans="1:8" x14ac:dyDescent="0.25">
      <c r="A17" s="151"/>
      <c r="B17" s="152"/>
      <c r="C17" s="153"/>
      <c r="D17" s="10" t="s">
        <v>13</v>
      </c>
      <c r="E17" s="11">
        <v>0.7</v>
      </c>
      <c r="F17" s="154"/>
      <c r="G17" s="155"/>
      <c r="H17" s="156"/>
    </row>
    <row r="18" spans="1:8" ht="27" customHeight="1" x14ac:dyDescent="0.25">
      <c r="A18" s="151"/>
      <c r="B18" s="152"/>
      <c r="C18" s="153"/>
      <c r="D18" s="12" t="s">
        <v>14</v>
      </c>
      <c r="E18" s="11">
        <v>3284</v>
      </c>
      <c r="F18" s="154"/>
      <c r="G18" s="155"/>
      <c r="H18" s="156"/>
    </row>
    <row r="19" spans="1:8" x14ac:dyDescent="0.25">
      <c r="A19" s="151"/>
      <c r="B19" s="152"/>
      <c r="C19" s="153"/>
      <c r="D19" s="10" t="s">
        <v>88</v>
      </c>
      <c r="E19" s="13">
        <v>1.55</v>
      </c>
      <c r="F19" s="154"/>
      <c r="G19" s="155"/>
      <c r="H19" s="156"/>
    </row>
    <row r="20" spans="1:8" ht="26.4" x14ac:dyDescent="0.25">
      <c r="A20" s="151"/>
      <c r="B20" s="152"/>
      <c r="C20" s="153"/>
      <c r="D20" s="10" t="s">
        <v>89</v>
      </c>
      <c r="E20" s="11">
        <v>0.85</v>
      </c>
      <c r="F20" s="154"/>
      <c r="G20" s="155"/>
      <c r="H20" s="156"/>
    </row>
    <row r="21" spans="1:8" ht="26.4" x14ac:dyDescent="0.25">
      <c r="A21" s="136"/>
      <c r="B21" s="139"/>
      <c r="C21" s="140"/>
      <c r="D21" s="14" t="s">
        <v>90</v>
      </c>
      <c r="E21" s="15">
        <v>1.2</v>
      </c>
      <c r="F21" s="145"/>
      <c r="G21" s="146"/>
      <c r="H21" s="148"/>
    </row>
    <row r="22" spans="1:8" ht="43.95" customHeight="1" x14ac:dyDescent="0.25">
      <c r="A22" s="135">
        <v>2</v>
      </c>
      <c r="B22" s="137" t="s">
        <v>15</v>
      </c>
      <c r="C22" s="138"/>
      <c r="D22" s="141" t="s">
        <v>12</v>
      </c>
      <c r="E22" s="142"/>
      <c r="F22" s="143" t="s">
        <v>91</v>
      </c>
      <c r="G22" s="144"/>
      <c r="H22" s="147">
        <f>E23*E24*E25*E26*E27</f>
        <v>1133.7941999999998</v>
      </c>
    </row>
    <row r="23" spans="1:8" x14ac:dyDescent="0.25">
      <c r="A23" s="151"/>
      <c r="B23" s="152"/>
      <c r="C23" s="153"/>
      <c r="D23" s="10" t="s">
        <v>13</v>
      </c>
      <c r="E23" s="11">
        <v>0.7</v>
      </c>
      <c r="F23" s="154"/>
      <c r="G23" s="155"/>
      <c r="H23" s="156"/>
    </row>
    <row r="24" spans="1:8" ht="27" customHeight="1" x14ac:dyDescent="0.25">
      <c r="A24" s="151"/>
      <c r="B24" s="152"/>
      <c r="C24" s="153"/>
      <c r="D24" s="12" t="s">
        <v>14</v>
      </c>
      <c r="E24" s="11">
        <v>1067</v>
      </c>
      <c r="F24" s="154"/>
      <c r="G24" s="155"/>
      <c r="H24" s="156"/>
    </row>
    <row r="25" spans="1:8" x14ac:dyDescent="0.25">
      <c r="A25" s="151"/>
      <c r="B25" s="152"/>
      <c r="C25" s="153"/>
      <c r="D25" s="10" t="s">
        <v>16</v>
      </c>
      <c r="E25" s="13">
        <v>1.1499999999999999</v>
      </c>
      <c r="F25" s="154"/>
      <c r="G25" s="155"/>
      <c r="H25" s="156"/>
    </row>
    <row r="26" spans="1:8" ht="27.6" customHeight="1" x14ac:dyDescent="0.25">
      <c r="A26" s="151"/>
      <c r="B26" s="152"/>
      <c r="C26" s="153"/>
      <c r="D26" s="10" t="s">
        <v>17</v>
      </c>
      <c r="E26" s="11">
        <v>1.1000000000000001</v>
      </c>
      <c r="F26" s="154"/>
      <c r="G26" s="155"/>
      <c r="H26" s="156"/>
    </row>
    <row r="27" spans="1:8" ht="26.4" x14ac:dyDescent="0.25">
      <c r="A27" s="136"/>
      <c r="B27" s="139"/>
      <c r="C27" s="140"/>
      <c r="D27" s="14" t="s">
        <v>18</v>
      </c>
      <c r="E27" s="15">
        <v>1.2</v>
      </c>
      <c r="F27" s="145"/>
      <c r="G27" s="146"/>
      <c r="H27" s="148"/>
    </row>
    <row r="28" spans="1:8" ht="29.25" customHeight="1" x14ac:dyDescent="0.25">
      <c r="A28" s="135">
        <v>3</v>
      </c>
      <c r="B28" s="137" t="s">
        <v>19</v>
      </c>
      <c r="C28" s="138"/>
      <c r="D28" s="141" t="s">
        <v>20</v>
      </c>
      <c r="E28" s="142"/>
      <c r="F28" s="143" t="s">
        <v>21</v>
      </c>
      <c r="G28" s="144"/>
      <c r="H28" s="147">
        <f>E29*E30*E31</f>
        <v>156.79999999999998</v>
      </c>
    </row>
    <row r="29" spans="1:8" x14ac:dyDescent="0.25">
      <c r="A29" s="151"/>
      <c r="B29" s="152"/>
      <c r="C29" s="153"/>
      <c r="D29" s="10" t="s">
        <v>13</v>
      </c>
      <c r="E29" s="11">
        <v>0.7</v>
      </c>
      <c r="F29" s="154"/>
      <c r="G29" s="155"/>
      <c r="H29" s="156"/>
    </row>
    <row r="30" spans="1:8" ht="34.200000000000003" x14ac:dyDescent="0.25">
      <c r="A30" s="151"/>
      <c r="B30" s="152"/>
      <c r="C30" s="153"/>
      <c r="D30" s="12" t="s">
        <v>22</v>
      </c>
      <c r="E30" s="11">
        <v>320</v>
      </c>
      <c r="F30" s="154"/>
      <c r="G30" s="155"/>
      <c r="H30" s="156"/>
    </row>
    <row r="31" spans="1:8" ht="26.4" x14ac:dyDescent="0.25">
      <c r="A31" s="136"/>
      <c r="B31" s="139"/>
      <c r="C31" s="140"/>
      <c r="D31" s="14" t="s">
        <v>23</v>
      </c>
      <c r="E31" s="16">
        <v>0.7</v>
      </c>
      <c r="F31" s="145"/>
      <c r="G31" s="146"/>
      <c r="H31" s="148"/>
    </row>
    <row r="32" spans="1:8" ht="29.25" customHeight="1" x14ac:dyDescent="0.25">
      <c r="A32" s="135">
        <v>4</v>
      </c>
      <c r="B32" s="137" t="s">
        <v>24</v>
      </c>
      <c r="C32" s="138"/>
      <c r="D32" s="141" t="s">
        <v>25</v>
      </c>
      <c r="E32" s="142"/>
      <c r="F32" s="143" t="s">
        <v>92</v>
      </c>
      <c r="G32" s="144"/>
      <c r="H32" s="147">
        <f>E33*6</f>
        <v>2880</v>
      </c>
    </row>
    <row r="33" spans="1:8" ht="22.8" x14ac:dyDescent="0.25">
      <c r="A33" s="136"/>
      <c r="B33" s="139"/>
      <c r="C33" s="140"/>
      <c r="D33" s="17" t="s">
        <v>26</v>
      </c>
      <c r="E33" s="15">
        <v>480</v>
      </c>
      <c r="F33" s="145"/>
      <c r="G33" s="146"/>
      <c r="H33" s="148"/>
    </row>
    <row r="34" spans="1:8" ht="28.5" customHeight="1" x14ac:dyDescent="0.25">
      <c r="A34" s="135">
        <v>5</v>
      </c>
      <c r="B34" s="137" t="s">
        <v>27</v>
      </c>
      <c r="C34" s="138"/>
      <c r="D34" s="141" t="s">
        <v>28</v>
      </c>
      <c r="E34" s="142"/>
      <c r="F34" s="143" t="s">
        <v>93</v>
      </c>
      <c r="G34" s="144"/>
      <c r="H34" s="147">
        <f>0.0875*H16</f>
        <v>318.01024499999994</v>
      </c>
    </row>
    <row r="35" spans="1:8" ht="30" customHeight="1" x14ac:dyDescent="0.25">
      <c r="A35" s="136"/>
      <c r="B35" s="139"/>
      <c r="C35" s="140"/>
      <c r="D35" s="17" t="s">
        <v>29</v>
      </c>
      <c r="E35" s="15"/>
      <c r="F35" s="145"/>
      <c r="G35" s="146"/>
      <c r="H35" s="148"/>
    </row>
    <row r="36" spans="1:8" ht="28.5" customHeight="1" x14ac:dyDescent="0.25">
      <c r="A36" s="135">
        <v>6</v>
      </c>
      <c r="B36" s="137" t="s">
        <v>30</v>
      </c>
      <c r="C36" s="138"/>
      <c r="D36" s="141" t="s">
        <v>28</v>
      </c>
      <c r="E36" s="142"/>
      <c r="F36" s="143" t="s">
        <v>94</v>
      </c>
      <c r="G36" s="144"/>
      <c r="H36" s="149">
        <f>0.06*(H16+H34)*2</f>
        <v>474.28956539999996</v>
      </c>
    </row>
    <row r="37" spans="1:8" ht="26.25" customHeight="1" x14ac:dyDescent="0.25">
      <c r="A37" s="136"/>
      <c r="B37" s="139"/>
      <c r="C37" s="140"/>
      <c r="D37" s="18" t="s">
        <v>31</v>
      </c>
      <c r="E37" s="19" t="s">
        <v>95</v>
      </c>
      <c r="F37" s="145"/>
      <c r="G37" s="146"/>
      <c r="H37" s="150"/>
    </row>
    <row r="38" spans="1:8" ht="28.5" customHeight="1" x14ac:dyDescent="0.25">
      <c r="A38" s="9">
        <v>7</v>
      </c>
      <c r="B38" s="126" t="s">
        <v>32</v>
      </c>
      <c r="C38" s="127"/>
      <c r="D38" s="128"/>
      <c r="E38" s="129"/>
      <c r="F38" s="133"/>
      <c r="G38" s="134"/>
      <c r="H38" s="20">
        <f>SUM(H16:H37)</f>
        <v>8597.296810400001</v>
      </c>
    </row>
    <row r="39" spans="1:8" ht="53.25" customHeight="1" x14ac:dyDescent="0.25">
      <c r="A39" s="9">
        <v>8</v>
      </c>
      <c r="B39" s="126" t="s">
        <v>33</v>
      </c>
      <c r="C39" s="127"/>
      <c r="D39" s="128" t="s">
        <v>81</v>
      </c>
      <c r="E39" s="129"/>
      <c r="F39" s="133" t="s">
        <v>96</v>
      </c>
      <c r="G39" s="134"/>
      <c r="H39" s="20">
        <f>5.36*H38</f>
        <v>46081.510903744005</v>
      </c>
    </row>
    <row r="40" spans="1:8" ht="53.4" customHeight="1" x14ac:dyDescent="0.25">
      <c r="A40" s="9">
        <v>9</v>
      </c>
      <c r="B40" s="126" t="s">
        <v>82</v>
      </c>
      <c r="C40" s="127"/>
      <c r="D40" s="128" t="s">
        <v>83</v>
      </c>
      <c r="E40" s="129"/>
      <c r="F40" s="130" t="s">
        <v>84</v>
      </c>
      <c r="G40" s="131"/>
      <c r="H40" s="20">
        <f>2*2400</f>
        <v>4800</v>
      </c>
    </row>
    <row r="41" spans="1:8" x14ac:dyDescent="0.25">
      <c r="A41" s="9">
        <v>10</v>
      </c>
      <c r="B41" s="132" t="s">
        <v>34</v>
      </c>
      <c r="C41" s="127"/>
      <c r="D41" s="128"/>
      <c r="E41" s="129"/>
      <c r="F41" s="133"/>
      <c r="G41" s="134"/>
      <c r="H41" s="21">
        <f>H39+H40</f>
        <v>50881.510903744005</v>
      </c>
    </row>
    <row r="44" spans="1:8" s="60" customFormat="1" ht="13.8" x14ac:dyDescent="0.25">
      <c r="B44" s="61" t="s">
        <v>35</v>
      </c>
      <c r="C44" s="62"/>
      <c r="D44" s="62"/>
      <c r="E44" s="62"/>
    </row>
    <row r="45" spans="1:8" s="60" customFormat="1" ht="13.8" x14ac:dyDescent="0.25">
      <c r="B45" s="61"/>
      <c r="C45" s="63"/>
      <c r="D45" s="64" t="s">
        <v>78</v>
      </c>
      <c r="E45" s="63"/>
    </row>
    <row r="46" spans="1:8" s="60" customFormat="1" ht="13.8" x14ac:dyDescent="0.25">
      <c r="B46" s="61"/>
      <c r="C46" s="63"/>
      <c r="D46" s="63"/>
      <c r="E46" s="63"/>
    </row>
    <row r="47" spans="1:8" s="60" customFormat="1" ht="13.8" x14ac:dyDescent="0.25">
      <c r="B47" s="65"/>
    </row>
    <row r="48" spans="1:8" s="60" customFormat="1" ht="13.8" x14ac:dyDescent="0.25">
      <c r="B48" s="61" t="s">
        <v>36</v>
      </c>
      <c r="C48" s="62"/>
      <c r="D48" s="62"/>
      <c r="E48" s="62"/>
    </row>
    <row r="49" spans="4:4" s="55" customFormat="1" ht="13.8" x14ac:dyDescent="0.25">
      <c r="D49" s="64" t="s">
        <v>78</v>
      </c>
    </row>
    <row r="50" spans="4:4" s="55" customFormat="1" ht="13.8" x14ac:dyDescent="0.25"/>
    <row r="51" spans="4:4" s="60" customFormat="1" ht="13.8" x14ac:dyDescent="0.25"/>
    <row r="52" spans="4:4" s="60" customFormat="1" ht="13.8" x14ac:dyDescent="0.25"/>
    <row r="53" spans="4:4" s="60" customFormat="1" ht="13.8" x14ac:dyDescent="0.25"/>
    <row r="54" spans="4:4" s="60" customFormat="1" ht="13.8" x14ac:dyDescent="0.25"/>
  </sheetData>
  <mergeCells count="51">
    <mergeCell ref="A10:H10"/>
    <mergeCell ref="A11:H11"/>
    <mergeCell ref="A12:H12"/>
    <mergeCell ref="B14:C14"/>
    <mergeCell ref="D14:E14"/>
    <mergeCell ref="F14:G14"/>
    <mergeCell ref="B15:C15"/>
    <mergeCell ref="D15:E15"/>
    <mergeCell ref="F15:G15"/>
    <mergeCell ref="A16:A21"/>
    <mergeCell ref="B16:C21"/>
    <mergeCell ref="D16:E16"/>
    <mergeCell ref="F16:G21"/>
    <mergeCell ref="H16:H21"/>
    <mergeCell ref="A22:A27"/>
    <mergeCell ref="B22:C27"/>
    <mergeCell ref="D22:E22"/>
    <mergeCell ref="F22:G27"/>
    <mergeCell ref="H22:H27"/>
    <mergeCell ref="A32:A33"/>
    <mergeCell ref="B32:C33"/>
    <mergeCell ref="D32:E32"/>
    <mergeCell ref="F32:G33"/>
    <mergeCell ref="H32:H33"/>
    <mergeCell ref="A28:A31"/>
    <mergeCell ref="B28:C31"/>
    <mergeCell ref="D28:E28"/>
    <mergeCell ref="F28:G31"/>
    <mergeCell ref="H28:H31"/>
    <mergeCell ref="A36:A37"/>
    <mergeCell ref="B36:C37"/>
    <mergeCell ref="D36:E36"/>
    <mergeCell ref="F36:G37"/>
    <mergeCell ref="H36:H37"/>
    <mergeCell ref="A34:A35"/>
    <mergeCell ref="B34:C35"/>
    <mergeCell ref="D34:E34"/>
    <mergeCell ref="F34:G35"/>
    <mergeCell ref="H34:H35"/>
    <mergeCell ref="B38:C38"/>
    <mergeCell ref="D38:E38"/>
    <mergeCell ref="F38:G38"/>
    <mergeCell ref="B39:C39"/>
    <mergeCell ref="D39:E39"/>
    <mergeCell ref="F39:G39"/>
    <mergeCell ref="B40:C40"/>
    <mergeCell ref="D40:E40"/>
    <mergeCell ref="F40:G40"/>
    <mergeCell ref="B41:C41"/>
    <mergeCell ref="D41:E41"/>
    <mergeCell ref="F41:G41"/>
  </mergeCells>
  <pageMargins left="0.55118110236220474" right="0.19685039370078741" top="0.51181102362204722" bottom="0.35433070866141736" header="0.31496062992125984" footer="0.31496062992125984"/>
  <pageSetup paperSize="9" orientation="portrait" r:id="rId1"/>
  <headerFooter>
    <oddFooter>&amp;RСтраница &amp;P</oddFooter>
  </headerFooter>
  <rowBreaks count="1" manualBreakCount="1">
    <brk id="3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30" sqref="D30"/>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ВЛИ Зеленая горка</vt:lpstr>
      <vt:lpstr>геодезия 0,7</vt:lpstr>
      <vt:lpstr>Лист1</vt:lpstr>
      <vt:lpstr>'ВЛИ Зеленая горка'!Заголовки_для_печати</vt:lpstr>
      <vt:lpstr>'ВЛИ Зеленая горка'!Область_печати</vt:lpstr>
      <vt:lpstr>'геодезия 0,7'!Область_печати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2023-06-09T12:16:56Z</dcterms:modified>
</cp:coreProperties>
</file>