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851\Рабочий стол\Смета-2023г\Проектные работы-2023г-договор\"/>
    </mc:Choice>
  </mc:AlternateContent>
  <bookViews>
    <workbookView xWindow="6315" yWindow="390" windowWidth="16080" windowHeight="14940"/>
  </bookViews>
  <sheets>
    <sheet name="Смета" sheetId="1" r:id="rId1"/>
  </sheets>
  <definedNames>
    <definedName name="бюджет" localSheetId="0">#REF!</definedName>
    <definedName name="бюдже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3" i="1" l="1"/>
  <c r="W52" i="1"/>
  <c r="W51" i="1"/>
  <c r="W50" i="1"/>
  <c r="W25" i="1" l="1"/>
  <c r="W23" i="1"/>
  <c r="W47" i="1" l="1"/>
  <c r="W31" i="1" l="1"/>
  <c r="W32" i="1"/>
  <c r="G33" i="1"/>
  <c r="W33" i="1" s="1"/>
  <c r="G35" i="1" s="1"/>
  <c r="W35" i="1" s="1"/>
  <c r="W41" i="1"/>
  <c r="W44" i="1"/>
  <c r="W39" i="1" l="1"/>
  <c r="G46" i="1" s="1"/>
</calcChain>
</file>

<file path=xl/sharedStrings.xml><?xml version="1.0" encoding="utf-8"?>
<sst xmlns="http://schemas.openxmlformats.org/spreadsheetml/2006/main" count="73" uniqueCount="59">
  <si>
    <t>х</t>
  </si>
  <si>
    <t>Инфляционный коэффициент</t>
  </si>
  <si>
    <t>Таб 75 § 1 прим. 3.</t>
  </si>
  <si>
    <t>Ст-сть  проверки полноты планов в эксплуатирующих организациях (сверка коммуникаций)</t>
  </si>
  <si>
    <t xml:space="preserve">Таб 75 § 1 </t>
  </si>
  <si>
    <t>Составление плана подземных и надземных сооружений.</t>
  </si>
  <si>
    <t>Итого:</t>
  </si>
  <si>
    <t>.</t>
  </si>
  <si>
    <t>П 13 общ.указаний к=2.5</t>
  </si>
  <si>
    <t>Оргликработы</t>
  </si>
  <si>
    <t>таб.4 п.3.</t>
  </si>
  <si>
    <t>Внутренний транспорт</t>
  </si>
  <si>
    <t>Камер:</t>
  </si>
  <si>
    <t>Поле:</t>
  </si>
  <si>
    <t>Таб 9 прим. 4 к=1,55</t>
  </si>
  <si>
    <t>Камер. га</t>
  </si>
  <si>
    <t>Таб 9 прим. 6 к=1,15</t>
  </si>
  <si>
    <t>Таб 9 § 6</t>
  </si>
  <si>
    <t>Поле.га</t>
  </si>
  <si>
    <t>СБЦИИС-2004г.</t>
  </si>
  <si>
    <t>(руб)</t>
  </si>
  <si>
    <t>Стоимость</t>
  </si>
  <si>
    <t>Расчет стоимости</t>
  </si>
  <si>
    <t>№№ частей, глав, таблиц сборников цен на проектные работы</t>
  </si>
  <si>
    <t>Характеристика вида работ</t>
  </si>
  <si>
    <t>по порядку</t>
  </si>
  <si>
    <t>( наименование  организации заказчика)</t>
  </si>
  <si>
    <t>ООО "ГорЭнергоСервис"</t>
  </si>
  <si>
    <t>( наименование организации подрядчика)</t>
  </si>
  <si>
    <t>ООО "ИнжГеоПро"</t>
  </si>
  <si>
    <t>на инженерно-геодезические изыскания по объекту:</t>
  </si>
  <si>
    <t>Директор</t>
  </si>
  <si>
    <t>"СОГЛАСОВАНО"</t>
  </si>
  <si>
    <t>"УТВЕРЖДАЮ"</t>
  </si>
  <si>
    <t>Создание инженерно-топографических планов на застроенной территории с составлением плана в масштабе 1:500 кат 1</t>
  </si>
  <si>
    <t>«6 КЛ-6 кВ до новой ТП. Реконструкция ТП-963. Реконструкция ТП-1608. Установка в новой ТП комплекта оборудования РУ-6 кВ по адресу: г. Саратов, пл. Привокзальная, 1»</t>
  </si>
  <si>
    <t>Письмо Минстроя России
№ 60112-ИФ/09 от 14.11.2022</t>
  </si>
  <si>
    <t>Таб 9 прим. 3 к=0,5</t>
  </si>
  <si>
    <t>Составил:</t>
  </si>
  <si>
    <t>Ведущий инженер-сметчик ООО "ГЭС"</t>
  </si>
  <si>
    <t xml:space="preserve">_____________________ГолахО.И. </t>
  </si>
  <si>
    <t>Проверил:</t>
  </si>
  <si>
    <t>_____________________Шокурова Ю.Н.</t>
  </si>
  <si>
    <t>Согласование  с организациями города</t>
  </si>
  <si>
    <t>Итого по смете</t>
  </si>
  <si>
    <t>НДС</t>
  </si>
  <si>
    <t>Итого без НДС</t>
  </si>
  <si>
    <t>Всего по смете:</t>
  </si>
  <si>
    <t>20% от п.11</t>
  </si>
  <si>
    <t>ПОДРЯДЧИК</t>
  </si>
  <si>
    <t xml:space="preserve">ЗАКАЗЧИК   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</si>
  <si>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</si>
  <si>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</si>
  <si>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</si>
  <si>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_____________А.Н.Куликов</t>
  </si>
  <si>
    <t>_____________Е.Н.Стрелин</t>
  </si>
  <si>
    <t>"______"  ________________  2023г.</t>
  </si>
  <si>
    <t>Смета №</t>
  </si>
  <si>
    <t xml:space="preserve">                                       Приложение  № _____ к договору № _______ от "____"_________________ 2023г.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</si>
</sst>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d\ mmmm\,\ yyyy"/>
    <numFmt numFmtId="166" formatCode="0.0"/>
    <numFmt numFmtId="167" formatCode="0.0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Arial Black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6" xfId="0" applyFont="1" applyBorder="1"/>
    <xf numFmtId="0" fontId="2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/>
    <xf numFmtId="0" fontId="2" fillId="0" borderId="1" xfId="0" applyFont="1" applyBorder="1"/>
    <xf numFmtId="0" fontId="2" fillId="0" borderId="14" xfId="0" applyFont="1" applyBorder="1"/>
    <xf numFmtId="164" fontId="2" fillId="0" borderId="6" xfId="0" applyNumberFormat="1" applyFont="1" applyBorder="1"/>
    <xf numFmtId="2" fontId="2" fillId="0" borderId="9" xfId="0" applyNumberFormat="1" applyFont="1" applyBorder="1"/>
    <xf numFmtId="2" fontId="2" fillId="0" borderId="0" xfId="0" applyNumberFormat="1" applyFont="1"/>
    <xf numFmtId="166" fontId="2" fillId="0" borderId="10" xfId="0" applyNumberFormat="1" applyFont="1" applyBorder="1"/>
    <xf numFmtId="164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2" fillId="0" borderId="9" xfId="0" applyNumberFormat="1" applyFont="1" applyBorder="1"/>
    <xf numFmtId="166" fontId="2" fillId="0" borderId="0" xfId="0" applyNumberFormat="1" applyFont="1"/>
    <xf numFmtId="164" fontId="2" fillId="0" borderId="13" xfId="0" applyNumberFormat="1" applyFont="1" applyBorder="1"/>
    <xf numFmtId="0" fontId="2" fillId="0" borderId="15" xfId="0" applyFont="1" applyBorder="1"/>
    <xf numFmtId="0" fontId="2" fillId="0" borderId="11" xfId="0" applyFont="1" applyBorder="1"/>
    <xf numFmtId="0" fontId="2" fillId="0" borderId="12" xfId="0" applyFont="1" applyBorder="1"/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vertical="center" wrapText="1"/>
    </xf>
    <xf numFmtId="164" fontId="2" fillId="0" borderId="2" xfId="0" applyNumberFormat="1" applyFont="1" applyBorder="1"/>
    <xf numFmtId="1" fontId="2" fillId="0" borderId="0" xfId="0" applyNumberFormat="1" applyFont="1"/>
    <xf numFmtId="0" fontId="1" fillId="0" borderId="8" xfId="0" applyFont="1" applyBorder="1" applyAlignment="1">
      <alignment horizontal="center" vertical="center"/>
    </xf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164" fontId="2" fillId="0" borderId="8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3" xfId="0" applyFont="1" applyFill="1" applyBorder="1"/>
    <xf numFmtId="164" fontId="2" fillId="0" borderId="0" xfId="0" applyNumberFormat="1" applyFont="1"/>
    <xf numFmtId="0" fontId="7" fillId="0" borderId="0" xfId="0" applyFont="1"/>
    <xf numFmtId="164" fontId="1" fillId="0" borderId="0" xfId="0" applyNumberFormat="1" applyFont="1"/>
    <xf numFmtId="2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0" fontId="3" fillId="2" borderId="0" xfId="0" applyFont="1" applyFill="1"/>
    <xf numFmtId="0" fontId="3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/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/>
    <xf numFmtId="0" fontId="0" fillId="0" borderId="0" xfId="0" applyNumberFormat="1" applyFont="1" applyAlignment="1">
      <alignment wrapText="1"/>
    </xf>
    <xf numFmtId="0" fontId="9" fillId="0" borderId="0" xfId="0" applyFont="1"/>
    <xf numFmtId="0" fontId="1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left" wrapText="1"/>
    </xf>
    <xf numFmtId="165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/>
    <xf numFmtId="164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top"/>
    </xf>
    <xf numFmtId="0" fontId="0" fillId="0" borderId="2" xfId="0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0" fillId="0" borderId="0" xfId="0" applyNumberFormat="1" applyFont="1" applyAlignme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/>
    <xf numFmtId="0" fontId="7" fillId="0" borderId="0" xfId="0" applyFont="1" applyAlignme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center" wrapText="1"/>
    </xf>
    <xf numFmtId="0" fontId="10" fillId="0" borderId="0" xfId="0" applyNumberFormat="1" applyFont="1" applyAlignment="1">
      <alignment wrapText="1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3" fillId="0" borderId="5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left"/>
    </xf>
    <xf numFmtId="165" fontId="2" fillId="0" borderId="4" xfId="0" applyNumberFormat="1" applyFont="1" applyBorder="1" applyAlignment="1">
      <alignment horizontal="left"/>
    </xf>
    <xf numFmtId="165" fontId="2" fillId="0" borderId="3" xfId="0" applyNumberFormat="1" applyFont="1" applyBorder="1" applyAlignment="1">
      <alignment horizontal="left"/>
    </xf>
    <xf numFmtId="0" fontId="2" fillId="0" borderId="4" xfId="0" applyFont="1" applyBorder="1"/>
    <xf numFmtId="0" fontId="2" fillId="0" borderId="3" xfId="0" applyFont="1" applyBorder="1"/>
    <xf numFmtId="0" fontId="2" fillId="0" borderId="12" xfId="0" applyFont="1" applyBorder="1"/>
    <xf numFmtId="0" fontId="2" fillId="0" borderId="11" xfId="0" applyFont="1" applyBorder="1"/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tabSelected="1" topLeftCell="A47" workbookViewId="0">
      <selection activeCell="A57" sqref="A57"/>
    </sheetView>
  </sheetViews>
  <sheetFormatPr defaultRowHeight="12.75" x14ac:dyDescent="0.2"/>
  <cols>
    <col min="1" max="1" width="8.140625" style="1" customWidth="1"/>
    <col min="2" max="2" width="9.140625" style="1"/>
    <col min="3" max="3" width="11.5703125" style="1" customWidth="1"/>
    <col min="4" max="4" width="8.85546875" style="1" customWidth="1"/>
    <col min="5" max="5" width="10.7109375" style="1" customWidth="1"/>
    <col min="6" max="6" width="9.28515625" style="1" customWidth="1"/>
    <col min="7" max="7" width="8.28515625" style="1" customWidth="1"/>
    <col min="8" max="8" width="1.7109375" style="1" customWidth="1"/>
    <col min="9" max="9" width="6" style="1" customWidth="1"/>
    <col min="10" max="10" width="1.7109375" style="1" customWidth="1"/>
    <col min="11" max="11" width="4.85546875" style="1" customWidth="1"/>
    <col min="12" max="12" width="1.5703125" style="1" customWidth="1"/>
    <col min="13" max="13" width="0.140625" style="1" customWidth="1"/>
    <col min="14" max="15" width="9.140625" style="1" hidden="1" customWidth="1"/>
    <col min="16" max="16" width="5" style="1" customWidth="1"/>
    <col min="17" max="17" width="1.7109375" style="1" customWidth="1"/>
    <col min="18" max="18" width="4.7109375" style="1" customWidth="1"/>
    <col min="19" max="19" width="1.5703125" style="1" customWidth="1"/>
    <col min="20" max="20" width="4.5703125" style="1" customWidth="1"/>
    <col min="21" max="21" width="2.5703125" style="1" customWidth="1"/>
    <col min="22" max="22" width="0.42578125" style="1" hidden="1" customWidth="1"/>
    <col min="23" max="23" width="13.7109375" style="1" customWidth="1"/>
    <col min="24" max="24" width="9.140625" style="1"/>
    <col min="25" max="25" width="10.7109375" style="1" bestFit="1" customWidth="1"/>
    <col min="26" max="16384" width="9.140625" style="1"/>
  </cols>
  <sheetData>
    <row r="1" spans="1:256" s="53" customFormat="1" ht="25.5" customHeight="1" x14ac:dyDescent="0.2">
      <c r="A1"/>
      <c r="B1"/>
      <c r="C1" s="75" t="s">
        <v>58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66" customFormat="1" x14ac:dyDescent="0.2">
      <c r="A2"/>
      <c r="B2"/>
      <c r="C2"/>
      <c r="D2"/>
      <c r="E2"/>
      <c r="F2" s="53"/>
      <c r="G2" s="53"/>
      <c r="H2" s="53"/>
      <c r="I2" s="53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s="66" customFormat="1" ht="12.75" customHeight="1" x14ac:dyDescent="0.2">
      <c r="A3" s="74" t="s">
        <v>32</v>
      </c>
      <c r="B3" s="74"/>
      <c r="C3" s="74"/>
      <c r="D3" s="74"/>
      <c r="E3"/>
      <c r="F3" s="53"/>
      <c r="G3" s="53"/>
      <c r="H3" s="53" t="s">
        <v>33</v>
      </c>
      <c r="I3" s="5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66" customFormat="1" ht="25.5" customHeight="1" x14ac:dyDescent="0.2">
      <c r="A4" s="74" t="s">
        <v>49</v>
      </c>
      <c r="B4" s="74"/>
      <c r="C4" s="74"/>
      <c r="D4" s="67"/>
      <c r="E4"/>
      <c r="F4" s="53"/>
      <c r="G4" s="53"/>
      <c r="H4" s="68" t="s">
        <v>50</v>
      </c>
      <c r="I4" s="53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66" customFormat="1" ht="12.75" customHeight="1" x14ac:dyDescent="0.25">
      <c r="A5" s="41" t="s">
        <v>31</v>
      </c>
      <c r="B5" s="41"/>
      <c r="C5" s="67"/>
      <c r="D5" s="67"/>
      <c r="E5"/>
      <c r="F5" s="53"/>
      <c r="G5" s="53"/>
      <c r="H5" s="41" t="s">
        <v>51</v>
      </c>
      <c r="I5" s="41"/>
      <c r="J5" s="41"/>
      <c r="K5" s="41"/>
      <c r="L5" s="4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66" customFormat="1" ht="12.75" customHeight="1" x14ac:dyDescent="0.25">
      <c r="A6" s="41" t="s">
        <v>52</v>
      </c>
      <c r="B6" s="41"/>
      <c r="C6" s="67"/>
      <c r="D6" s="67"/>
      <c r="E6"/>
      <c r="F6" s="53"/>
      <c r="G6" s="53"/>
      <c r="H6" s="41" t="s">
        <v>53</v>
      </c>
      <c r="I6" s="41"/>
      <c r="J6" s="41"/>
      <c r="K6" s="41"/>
      <c r="L6" s="4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s="66" customFormat="1" ht="12.75" customHeight="1" x14ac:dyDescent="0.25">
      <c r="A7"/>
      <c r="B7"/>
      <c r="C7"/>
      <c r="D7"/>
      <c r="E7"/>
      <c r="F7" s="53"/>
      <c r="G7" s="53"/>
      <c r="H7" s="41"/>
      <c r="I7" s="41"/>
      <c r="J7" s="41"/>
      <c r="K7" s="41"/>
      <c r="L7" s="4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s="66" customFormat="1" ht="38.25" customHeight="1" x14ac:dyDescent="0.25">
      <c r="A8" s="55" t="s">
        <v>54</v>
      </c>
      <c r="B8" s="41"/>
      <c r="C8" s="67"/>
      <c r="D8" s="67"/>
      <c r="E8"/>
      <c r="F8" s="53"/>
      <c r="G8" s="53"/>
      <c r="H8" s="55" t="s">
        <v>55</v>
      </c>
      <c r="I8" s="41"/>
      <c r="J8" s="41"/>
      <c r="K8" s="41"/>
      <c r="L8" s="4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s="66" customFormat="1" ht="12.75" customHeight="1" x14ac:dyDescent="0.25">
      <c r="A9" s="69" t="s">
        <v>56</v>
      </c>
      <c r="B9" s="70"/>
      <c r="C9" s="57"/>
      <c r="D9" s="57"/>
      <c r="E9" s="71"/>
      <c r="H9" s="72" t="s">
        <v>56</v>
      </c>
      <c r="I9" s="73"/>
      <c r="J9" s="73"/>
      <c r="K9" s="73"/>
      <c r="L9" s="73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  <c r="IQ9" s="71"/>
      <c r="IR9" s="71"/>
      <c r="IS9" s="71"/>
      <c r="IT9" s="71"/>
      <c r="IU9" s="71"/>
      <c r="IV9" s="71"/>
    </row>
    <row r="10" spans="1:256" ht="38.25" customHeight="1" x14ac:dyDescent="0.3">
      <c r="B10" s="94" t="s">
        <v>57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</row>
    <row r="11" spans="1:256" ht="12.75" customHeight="1" x14ac:dyDescent="0.2">
      <c r="B11" s="95" t="s">
        <v>30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</row>
    <row r="12" spans="1:256" ht="58.5" customHeight="1" x14ac:dyDescent="0.65">
      <c r="A12" s="96" t="s">
        <v>35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Z12" s="3"/>
    </row>
    <row r="13" spans="1:256" ht="11.25" hidden="1" customHeight="1" x14ac:dyDescent="0.2"/>
    <row r="14" spans="1:256" ht="15.75" hidden="1" x14ac:dyDescent="0.25">
      <c r="AA14" s="93" t="s">
        <v>29</v>
      </c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</row>
    <row r="15" spans="1:256" hidden="1" x14ac:dyDescent="0.2">
      <c r="AA15" s="98" t="s">
        <v>28</v>
      </c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</row>
    <row r="16" spans="1:256" hidden="1" x14ac:dyDescent="0.2"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</row>
    <row r="17" spans="1:48" ht="15.75" hidden="1" x14ac:dyDescent="0.25">
      <c r="AA17" s="99" t="s">
        <v>27</v>
      </c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</row>
    <row r="18" spans="1:48" hidden="1" x14ac:dyDescent="0.2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AA18" s="98" t="s">
        <v>26</v>
      </c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</row>
    <row r="19" spans="1:48" ht="13.5" customHeight="1" x14ac:dyDescent="0.2">
      <c r="A19" s="100" t="s">
        <v>25</v>
      </c>
      <c r="B19" s="102" t="s">
        <v>24</v>
      </c>
      <c r="C19" s="103"/>
      <c r="D19" s="104"/>
      <c r="E19" s="108" t="s">
        <v>23</v>
      </c>
      <c r="F19" s="109"/>
      <c r="G19" s="102" t="s">
        <v>22</v>
      </c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4"/>
      <c r="W19" s="5" t="s">
        <v>21</v>
      </c>
    </row>
    <row r="20" spans="1:48" ht="62.25" customHeight="1" x14ac:dyDescent="0.2">
      <c r="A20" s="101"/>
      <c r="B20" s="105"/>
      <c r="C20" s="106"/>
      <c r="D20" s="107"/>
      <c r="E20" s="110"/>
      <c r="F20" s="111"/>
      <c r="G20" s="105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7"/>
      <c r="W20" s="6" t="s">
        <v>20</v>
      </c>
    </row>
    <row r="21" spans="1:48" x14ac:dyDescent="0.2">
      <c r="A21" s="7">
        <v>1</v>
      </c>
      <c r="B21" s="112">
        <v>2</v>
      </c>
      <c r="C21" s="113"/>
      <c r="D21" s="114"/>
      <c r="E21" s="112">
        <v>3</v>
      </c>
      <c r="F21" s="114"/>
      <c r="G21" s="112">
        <v>4</v>
      </c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4"/>
      <c r="W21" s="8">
        <v>5</v>
      </c>
    </row>
    <row r="22" spans="1:48" ht="12.75" customHeight="1" x14ac:dyDescent="0.2">
      <c r="A22" s="123">
        <v>1</v>
      </c>
      <c r="B22" s="115" t="s">
        <v>34</v>
      </c>
      <c r="C22" s="116"/>
      <c r="D22" s="117"/>
      <c r="E22" s="102" t="s">
        <v>19</v>
      </c>
      <c r="F22" s="104"/>
      <c r="G22" s="9" t="s">
        <v>18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2"/>
    </row>
    <row r="23" spans="1:48" x14ac:dyDescent="0.2">
      <c r="A23" s="124"/>
      <c r="B23" s="118"/>
      <c r="C23" s="119"/>
      <c r="D23" s="120"/>
      <c r="E23" s="121" t="s">
        <v>17</v>
      </c>
      <c r="F23" s="122"/>
      <c r="G23" s="13">
        <v>3.2</v>
      </c>
      <c r="H23" s="2" t="s">
        <v>0</v>
      </c>
      <c r="I23" s="2">
        <v>2233</v>
      </c>
      <c r="J23" s="2" t="s">
        <v>0</v>
      </c>
      <c r="K23" s="2">
        <v>1.55</v>
      </c>
      <c r="L23" s="2" t="s">
        <v>0</v>
      </c>
      <c r="M23" s="14">
        <v>0.5</v>
      </c>
      <c r="N23" s="2"/>
      <c r="O23" s="2"/>
      <c r="P23" s="14">
        <v>0.5</v>
      </c>
      <c r="Q23" s="2"/>
      <c r="R23" s="14"/>
      <c r="S23" s="2"/>
      <c r="T23" s="2"/>
      <c r="U23" s="2"/>
      <c r="V23" s="15"/>
      <c r="W23" s="16">
        <f>G23*I23*K23*P23</f>
        <v>5537.84</v>
      </c>
    </row>
    <row r="24" spans="1:48" ht="12.75" customHeight="1" x14ac:dyDescent="0.2">
      <c r="A24" s="124"/>
      <c r="B24" s="118"/>
      <c r="C24" s="119"/>
      <c r="D24" s="119"/>
      <c r="E24" s="121" t="s">
        <v>16</v>
      </c>
      <c r="F24" s="122"/>
      <c r="G24" s="17" t="s">
        <v>15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18"/>
      <c r="W24" s="16"/>
    </row>
    <row r="25" spans="1:48" ht="12.75" customHeight="1" x14ac:dyDescent="0.2">
      <c r="A25" s="124"/>
      <c r="B25" s="118"/>
      <c r="C25" s="119"/>
      <c r="D25" s="120"/>
      <c r="E25" s="121" t="s">
        <v>14</v>
      </c>
      <c r="F25" s="122"/>
      <c r="G25" s="13">
        <v>3.2</v>
      </c>
      <c r="H25" s="2" t="s">
        <v>0</v>
      </c>
      <c r="I25" s="2">
        <v>737</v>
      </c>
      <c r="J25" s="2" t="s">
        <v>0</v>
      </c>
      <c r="K25" s="2">
        <v>1.55</v>
      </c>
      <c r="L25" s="2" t="s">
        <v>0</v>
      </c>
      <c r="M25" s="2"/>
      <c r="N25" s="2"/>
      <c r="O25" s="2"/>
      <c r="P25" s="2">
        <v>1.1499999999999999</v>
      </c>
      <c r="Q25" s="2" t="s">
        <v>0</v>
      </c>
      <c r="R25" s="14">
        <v>0.5</v>
      </c>
      <c r="S25" s="2"/>
      <c r="T25" s="2"/>
      <c r="U25" s="2"/>
      <c r="V25" s="18"/>
      <c r="W25" s="16">
        <f>G25*I25*K25*P25*R25</f>
        <v>2101.924</v>
      </c>
    </row>
    <row r="26" spans="1:48" ht="12.75" customHeight="1" x14ac:dyDescent="0.2">
      <c r="A26" s="124"/>
      <c r="B26" s="118"/>
      <c r="C26" s="119"/>
      <c r="D26" s="120"/>
      <c r="E26" s="121" t="s">
        <v>37</v>
      </c>
      <c r="F26" s="122"/>
      <c r="G26" s="1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8"/>
      <c r="W26" s="16"/>
    </row>
    <row r="27" spans="1:48" ht="13.5" customHeight="1" x14ac:dyDescent="0.2">
      <c r="A27" s="124"/>
      <c r="B27" s="118"/>
      <c r="C27" s="119"/>
      <c r="D27" s="120"/>
      <c r="E27" s="121"/>
      <c r="F27" s="122"/>
      <c r="G27" s="13"/>
      <c r="H27" s="2"/>
      <c r="I27" s="2"/>
      <c r="J27" s="2"/>
      <c r="K27" s="2"/>
      <c r="L27" s="2"/>
      <c r="M27" s="2"/>
      <c r="N27" s="2"/>
      <c r="O27" s="2"/>
      <c r="P27" s="14"/>
      <c r="Q27" s="2"/>
      <c r="R27" s="2"/>
      <c r="S27" s="2"/>
      <c r="T27" s="2"/>
      <c r="U27" s="2"/>
      <c r="V27" s="18"/>
      <c r="W27" s="16"/>
    </row>
    <row r="28" spans="1:48" x14ac:dyDescent="0.2">
      <c r="A28" s="125"/>
      <c r="B28" s="118"/>
      <c r="C28" s="119"/>
      <c r="D28" s="120"/>
      <c r="E28" s="19"/>
      <c r="F28" s="20"/>
      <c r="G28" s="17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18"/>
      <c r="W28" s="16"/>
    </row>
    <row r="29" spans="1:48" ht="2.25" hidden="1" customHeight="1" x14ac:dyDescent="0.2">
      <c r="B29" s="118"/>
      <c r="C29" s="119"/>
      <c r="D29" s="120"/>
      <c r="E29" s="121"/>
      <c r="F29" s="122"/>
      <c r="G29" s="13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18"/>
      <c r="W29" s="16"/>
    </row>
    <row r="30" spans="1:48" ht="12.75" hidden="1" customHeight="1" x14ac:dyDescent="0.2">
      <c r="B30" s="118"/>
      <c r="C30" s="119"/>
      <c r="D30" s="120"/>
      <c r="E30" s="121"/>
      <c r="F30" s="122"/>
      <c r="G30" s="21"/>
      <c r="H30" s="2"/>
      <c r="I30" s="2"/>
      <c r="J30" s="2"/>
      <c r="K30" s="2"/>
      <c r="L30" s="2"/>
      <c r="M30" s="2"/>
      <c r="N30" s="2"/>
      <c r="O30" s="2"/>
      <c r="P30" s="14"/>
      <c r="Q30" s="2"/>
      <c r="R30" s="22"/>
      <c r="S30" s="2"/>
      <c r="T30" s="22"/>
      <c r="U30" s="2"/>
      <c r="V30" s="18"/>
      <c r="W30" s="23"/>
    </row>
    <row r="31" spans="1:48" x14ac:dyDescent="0.2">
      <c r="A31" s="123">
        <v>2</v>
      </c>
      <c r="B31" s="115" t="s">
        <v>6</v>
      </c>
      <c r="C31" s="116"/>
      <c r="D31" s="117"/>
      <c r="E31" s="9"/>
      <c r="F31" s="11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89" t="s">
        <v>13</v>
      </c>
      <c r="S31" s="89"/>
      <c r="T31" s="89"/>
      <c r="U31" s="89"/>
      <c r="V31" s="90"/>
      <c r="W31" s="16">
        <f>W23+W27</f>
        <v>5537.84</v>
      </c>
    </row>
    <row r="32" spans="1:48" x14ac:dyDescent="0.2">
      <c r="A32" s="125"/>
      <c r="B32" s="127"/>
      <c r="C32" s="128"/>
      <c r="D32" s="129"/>
      <c r="E32" s="24"/>
      <c r="F32" s="25"/>
      <c r="G32" s="24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91" t="s">
        <v>12</v>
      </c>
      <c r="S32" s="91"/>
      <c r="T32" s="91"/>
      <c r="U32" s="91"/>
      <c r="V32" s="92"/>
      <c r="W32" s="16">
        <f>W25+W29</f>
        <v>2101.924</v>
      </c>
    </row>
    <row r="33" spans="1:25" ht="30" customHeight="1" x14ac:dyDescent="0.2">
      <c r="A33" s="7">
        <v>3</v>
      </c>
      <c r="B33" s="130" t="s">
        <v>11</v>
      </c>
      <c r="C33" s="130"/>
      <c r="D33" s="131"/>
      <c r="E33" s="132" t="s">
        <v>10</v>
      </c>
      <c r="F33" s="133"/>
      <c r="G33" s="27">
        <f>W31</f>
        <v>5537.84</v>
      </c>
      <c r="H33" s="28" t="s">
        <v>0</v>
      </c>
      <c r="I33" s="29">
        <v>0.13750000000000001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30">
        <f>G33*I33</f>
        <v>761.45300000000009</v>
      </c>
    </row>
    <row r="34" spans="1:25" ht="12.75" customHeight="1" x14ac:dyDescent="0.2">
      <c r="A34" s="123">
        <v>4</v>
      </c>
      <c r="B34" s="116" t="s">
        <v>9</v>
      </c>
      <c r="C34" s="116"/>
      <c r="D34" s="117"/>
      <c r="E34" s="102" t="s">
        <v>8</v>
      </c>
      <c r="F34" s="104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2"/>
    </row>
    <row r="35" spans="1:25" x14ac:dyDescent="0.2">
      <c r="A35" s="124"/>
      <c r="B35" s="119"/>
      <c r="C35" s="119"/>
      <c r="D35" s="120"/>
      <c r="E35" s="121"/>
      <c r="F35" s="122"/>
      <c r="G35" s="31">
        <f>W31+W33</f>
        <v>6299.2930000000006</v>
      </c>
      <c r="H35" s="2" t="s">
        <v>0</v>
      </c>
      <c r="I35" s="2">
        <v>0.06</v>
      </c>
      <c r="J35" s="2" t="s">
        <v>0</v>
      </c>
      <c r="K35" s="22">
        <v>2.5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6">
        <f>G35*I35*K35</f>
        <v>944.89395000000002</v>
      </c>
    </row>
    <row r="36" spans="1:25" x14ac:dyDescent="0.2">
      <c r="A36" s="125"/>
      <c r="B36" s="119"/>
      <c r="C36" s="119"/>
      <c r="D36" s="120"/>
      <c r="E36" s="121"/>
      <c r="F36" s="122"/>
      <c r="G36" s="31"/>
      <c r="H36" s="2"/>
      <c r="I36" s="2"/>
      <c r="J36" s="2"/>
      <c r="K36" s="2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16"/>
    </row>
    <row r="37" spans="1:25" ht="0.75" customHeight="1" x14ac:dyDescent="0.2">
      <c r="A37" s="32"/>
      <c r="B37" s="2"/>
      <c r="C37" s="2"/>
      <c r="D37" s="18"/>
      <c r="E37" s="17" t="s">
        <v>7</v>
      </c>
      <c r="F37" s="18"/>
      <c r="G37" s="17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16"/>
    </row>
    <row r="38" spans="1:25" ht="12.75" hidden="1" customHeight="1" x14ac:dyDescent="0.2">
      <c r="A38" s="32"/>
      <c r="B38" s="2"/>
      <c r="C38" s="2"/>
      <c r="D38" s="18"/>
      <c r="E38" s="17"/>
      <c r="F38" s="18"/>
      <c r="G38" s="17"/>
      <c r="H38" s="1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16"/>
    </row>
    <row r="39" spans="1:25" x14ac:dyDescent="0.2">
      <c r="A39" s="7">
        <v>5</v>
      </c>
      <c r="B39" s="33" t="s">
        <v>6</v>
      </c>
      <c r="C39" s="33"/>
      <c r="D39" s="34"/>
      <c r="E39" s="35"/>
      <c r="F39" s="34"/>
      <c r="G39" s="35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0">
        <f>W31+W32+W33+W35</f>
        <v>9346.1109500000002</v>
      </c>
    </row>
    <row r="40" spans="1:25" ht="16.5" customHeight="1" x14ac:dyDescent="0.2">
      <c r="A40" s="123">
        <v>6</v>
      </c>
      <c r="B40" s="103" t="s">
        <v>5</v>
      </c>
      <c r="C40" s="103"/>
      <c r="D40" s="104"/>
      <c r="E40" s="9"/>
      <c r="F40" s="11"/>
      <c r="G40" s="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2"/>
    </row>
    <row r="41" spans="1:25" ht="18" customHeight="1" x14ac:dyDescent="0.2">
      <c r="A41" s="124"/>
      <c r="B41" s="126"/>
      <c r="C41" s="126"/>
      <c r="D41" s="122"/>
      <c r="E41" s="121" t="s">
        <v>4</v>
      </c>
      <c r="F41" s="122"/>
      <c r="G41" s="17">
        <v>961</v>
      </c>
      <c r="H41" s="2" t="s">
        <v>0</v>
      </c>
      <c r="I41" s="2">
        <v>3.2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36">
        <f>G41*I41</f>
        <v>3075.2000000000003</v>
      </c>
    </row>
    <row r="42" spans="1:25" ht="15.75" customHeight="1" x14ac:dyDescent="0.2">
      <c r="A42" s="125"/>
      <c r="B42" s="106"/>
      <c r="C42" s="106"/>
      <c r="D42" s="107"/>
      <c r="E42" s="24"/>
      <c r="F42" s="25"/>
      <c r="G42" s="24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3"/>
    </row>
    <row r="43" spans="1:25" ht="19.5" customHeight="1" x14ac:dyDescent="0.2">
      <c r="A43" s="123">
        <v>7</v>
      </c>
      <c r="B43" s="103" t="s">
        <v>3</v>
      </c>
      <c r="C43" s="103"/>
      <c r="D43" s="104"/>
      <c r="E43" s="2"/>
      <c r="F43" s="18"/>
      <c r="G43" s="1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16"/>
    </row>
    <row r="44" spans="1:25" ht="15.75" customHeight="1" x14ac:dyDescent="0.2">
      <c r="A44" s="124"/>
      <c r="B44" s="126"/>
      <c r="C44" s="126"/>
      <c r="D44" s="122"/>
      <c r="E44" s="121" t="s">
        <v>2</v>
      </c>
      <c r="F44" s="122"/>
      <c r="G44" s="17">
        <v>480</v>
      </c>
      <c r="H44" s="2" t="s">
        <v>0</v>
      </c>
      <c r="I44" s="2">
        <v>5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16">
        <f>G44*I44</f>
        <v>2400</v>
      </c>
    </row>
    <row r="45" spans="1:25" ht="32.25" customHeight="1" x14ac:dyDescent="0.2">
      <c r="A45" s="125"/>
      <c r="B45" s="106"/>
      <c r="C45" s="106"/>
      <c r="D45" s="107"/>
      <c r="E45" s="2"/>
      <c r="F45" s="18"/>
      <c r="G45" s="17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16"/>
    </row>
    <row r="46" spans="1:25" ht="51.75" customHeight="1" x14ac:dyDescent="0.2">
      <c r="A46" s="7">
        <v>8</v>
      </c>
      <c r="B46" s="130" t="s">
        <v>1</v>
      </c>
      <c r="C46" s="130"/>
      <c r="D46" s="131"/>
      <c r="E46" s="132" t="s">
        <v>36</v>
      </c>
      <c r="F46" s="133"/>
      <c r="G46" s="43">
        <f>W39+W41+W44</f>
        <v>14821.310950000001</v>
      </c>
      <c r="H46" s="37" t="s">
        <v>0</v>
      </c>
      <c r="I46" s="38">
        <v>5.27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44">
        <v>78107.3</v>
      </c>
    </row>
    <row r="47" spans="1:25" ht="22.5" customHeight="1" x14ac:dyDescent="0.2">
      <c r="A47" s="7">
        <v>9</v>
      </c>
      <c r="B47" s="50" t="s">
        <v>44</v>
      </c>
      <c r="C47" s="51"/>
      <c r="D47" s="39"/>
      <c r="E47" s="134"/>
      <c r="F47" s="135"/>
      <c r="G47" s="138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40"/>
      <c r="W47" s="60">
        <f>W46</f>
        <v>78107.3</v>
      </c>
      <c r="Y47" s="42"/>
    </row>
    <row r="48" spans="1:25" ht="22.5" hidden="1" customHeight="1" x14ac:dyDescent="0.2">
      <c r="A48" s="45"/>
      <c r="B48" s="47"/>
      <c r="C48" s="47"/>
      <c r="D48" s="47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46"/>
    </row>
    <row r="49" spans="1:256" ht="14.25" hidden="1" customHeight="1" x14ac:dyDescent="0.2">
      <c r="B49" s="136"/>
      <c r="C49" s="136"/>
      <c r="D49" s="136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40"/>
    </row>
    <row r="50" spans="1:256" ht="24" customHeight="1" x14ac:dyDescent="0.2">
      <c r="A50" s="62">
        <v>10</v>
      </c>
      <c r="B50" s="77" t="s">
        <v>43</v>
      </c>
      <c r="C50" s="78"/>
      <c r="D50" s="79"/>
      <c r="E50" s="83"/>
      <c r="F50" s="84"/>
      <c r="G50" s="83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4"/>
      <c r="V50" s="58"/>
      <c r="W50" s="61">
        <f>25000/1.2</f>
        <v>20833.333333333336</v>
      </c>
    </row>
    <row r="51" spans="1:256" ht="24" customHeight="1" x14ac:dyDescent="0.2">
      <c r="A51" s="62">
        <v>11</v>
      </c>
      <c r="B51" s="77" t="s">
        <v>46</v>
      </c>
      <c r="C51" s="78"/>
      <c r="D51" s="79"/>
      <c r="E51" s="63"/>
      <c r="F51" s="64"/>
      <c r="G51" s="63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4"/>
      <c r="V51" s="58"/>
      <c r="W51" s="61">
        <f>ROUND(W47+W50,2)</f>
        <v>98940.63</v>
      </c>
    </row>
    <row r="52" spans="1:256" ht="14.25" customHeight="1" x14ac:dyDescent="0.2">
      <c r="A52" s="62">
        <v>12</v>
      </c>
      <c r="B52" s="80" t="s">
        <v>45</v>
      </c>
      <c r="C52" s="81"/>
      <c r="D52" s="82"/>
      <c r="E52" s="83"/>
      <c r="F52" s="84"/>
      <c r="G52" s="86" t="s">
        <v>48</v>
      </c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/>
      <c r="V52" s="58"/>
      <c r="W52" s="30">
        <f>ROUND(W51*0.2,2)</f>
        <v>19788.13</v>
      </c>
    </row>
    <row r="53" spans="1:256" ht="14.25" customHeight="1" x14ac:dyDescent="0.2">
      <c r="A53" s="62">
        <v>13</v>
      </c>
      <c r="B53" s="80" t="s">
        <v>47</v>
      </c>
      <c r="C53" s="81"/>
      <c r="D53" s="82"/>
      <c r="E53" s="83"/>
      <c r="F53" s="84"/>
      <c r="G53" s="83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4"/>
      <c r="V53" s="58"/>
      <c r="W53" s="59">
        <f>W51+W52</f>
        <v>118728.76000000001</v>
      </c>
    </row>
    <row r="54" spans="1:256" ht="14.25" customHeight="1" x14ac:dyDescent="0.2">
      <c r="B54" s="48"/>
      <c r="C54" s="48"/>
      <c r="D54" s="48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0"/>
    </row>
    <row r="55" spans="1:256" s="52" customFormat="1" ht="24.75" customHeight="1" x14ac:dyDescent="0.25">
      <c r="A55" s="41" t="s">
        <v>38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  <c r="DT55" s="41"/>
      <c r="DU55" s="41"/>
      <c r="DV55" s="41"/>
      <c r="DW55" s="41"/>
      <c r="DX55" s="41"/>
      <c r="DY55" s="41"/>
      <c r="DZ55" s="41"/>
      <c r="EA55" s="41"/>
      <c r="EB55" s="41"/>
      <c r="EC55" s="41"/>
      <c r="ED55" s="41"/>
      <c r="EE55" s="41"/>
      <c r="EF55" s="41"/>
      <c r="EG55" s="41"/>
      <c r="EH55" s="41"/>
      <c r="EI55" s="41"/>
      <c r="EJ55" s="41"/>
      <c r="EK55" s="41"/>
      <c r="EL55" s="41"/>
      <c r="EM55" s="41"/>
      <c r="EN55" s="41"/>
      <c r="EO55" s="41"/>
      <c r="EP55" s="41"/>
      <c r="EQ55" s="41"/>
      <c r="ER55" s="41"/>
      <c r="ES55" s="41"/>
      <c r="ET55" s="41"/>
      <c r="EU55" s="41"/>
      <c r="EV55" s="41"/>
      <c r="EW55" s="41"/>
      <c r="EX55" s="41"/>
      <c r="EY55" s="41"/>
      <c r="EZ55" s="41"/>
      <c r="FA55" s="41"/>
      <c r="FB55" s="41"/>
      <c r="FC55" s="41"/>
      <c r="FD55" s="41"/>
      <c r="FE55" s="41"/>
      <c r="FF55" s="41"/>
      <c r="FG55" s="41"/>
      <c r="FH55" s="41"/>
      <c r="FI55" s="41"/>
      <c r="FJ55" s="41"/>
      <c r="FK55" s="41"/>
      <c r="FL55" s="41"/>
      <c r="FM55" s="41"/>
      <c r="FN55" s="41"/>
      <c r="FO55" s="41"/>
      <c r="FP55" s="41"/>
      <c r="FQ55" s="41"/>
      <c r="FR55" s="41"/>
      <c r="FS55" s="41"/>
      <c r="FT55" s="41"/>
      <c r="FU55" s="41"/>
      <c r="FV55" s="41"/>
      <c r="FW55" s="41"/>
      <c r="FX55" s="41"/>
      <c r="FY55" s="41"/>
      <c r="FZ55" s="41"/>
      <c r="GA55" s="41"/>
      <c r="GB55" s="41"/>
      <c r="GC55" s="41"/>
      <c r="GD55" s="41"/>
      <c r="GE55" s="41"/>
      <c r="GF55" s="41"/>
      <c r="GG55" s="41"/>
      <c r="GH55" s="41"/>
      <c r="GI55" s="41"/>
      <c r="GJ55" s="41"/>
      <c r="GK55" s="41"/>
      <c r="GL55" s="41"/>
      <c r="GM55" s="41"/>
      <c r="GN55" s="41"/>
      <c r="GO55" s="41"/>
      <c r="GP55" s="41"/>
      <c r="GQ55" s="41"/>
      <c r="GR55" s="41"/>
      <c r="GS55" s="41"/>
      <c r="GT55" s="41"/>
      <c r="GU55" s="41"/>
      <c r="GV55" s="41"/>
      <c r="GW55" s="41"/>
      <c r="GX55" s="41"/>
      <c r="GY55" s="41"/>
      <c r="GZ55" s="41"/>
      <c r="HA55" s="41"/>
      <c r="HB55" s="41"/>
      <c r="HC55" s="41"/>
      <c r="HD55" s="41"/>
      <c r="HE55" s="41"/>
      <c r="HF55" s="41"/>
      <c r="HG55" s="41"/>
      <c r="HH55" s="41"/>
      <c r="HI55" s="41"/>
      <c r="HJ55" s="41"/>
      <c r="HK55" s="41"/>
      <c r="HL55" s="41"/>
      <c r="HM55" s="41"/>
      <c r="HN55" s="41"/>
      <c r="HO55" s="41"/>
      <c r="HP55" s="41"/>
      <c r="HQ55" s="41"/>
      <c r="HR55" s="41"/>
      <c r="HS55" s="41"/>
      <c r="HT55" s="41"/>
      <c r="HU55" s="41"/>
      <c r="HV55" s="41"/>
      <c r="HW55" s="41"/>
      <c r="HX55" s="41"/>
      <c r="HY55" s="41"/>
      <c r="HZ55" s="41"/>
      <c r="IA55" s="41"/>
      <c r="IB55" s="41"/>
      <c r="IC55" s="41"/>
      <c r="ID55" s="41"/>
      <c r="IE55" s="41"/>
      <c r="IF55" s="41"/>
      <c r="IG55" s="41"/>
      <c r="IH55" s="41"/>
      <c r="II55" s="41"/>
      <c r="IJ55" s="41"/>
      <c r="IK55" s="41"/>
      <c r="IL55" s="41"/>
      <c r="IM55" s="41"/>
      <c r="IN55" s="41"/>
      <c r="IO55" s="41"/>
      <c r="IP55" s="41"/>
      <c r="IQ55" s="41"/>
      <c r="IR55" s="41"/>
      <c r="IS55" s="41"/>
      <c r="IT55" s="41"/>
      <c r="IU55" s="41"/>
      <c r="IV55" s="41"/>
    </row>
    <row r="56" spans="1:256" s="53" customFormat="1" ht="17.25" customHeight="1" x14ac:dyDescent="0.25">
      <c r="A56" s="41" t="s">
        <v>39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  <c r="DT56" s="41"/>
      <c r="DU56" s="41"/>
      <c r="DV56" s="41"/>
      <c r="DW56" s="41"/>
      <c r="DX56" s="41"/>
      <c r="DY56" s="41"/>
      <c r="DZ56" s="41"/>
      <c r="EA56" s="41"/>
      <c r="EB56" s="41"/>
      <c r="EC56" s="41"/>
      <c r="ED56" s="41"/>
      <c r="EE56" s="41"/>
      <c r="EF56" s="41"/>
      <c r="EG56" s="41"/>
      <c r="EH56" s="41"/>
      <c r="EI56" s="41"/>
      <c r="EJ56" s="41"/>
      <c r="EK56" s="41"/>
      <c r="EL56" s="41"/>
      <c r="EM56" s="41"/>
      <c r="EN56" s="41"/>
      <c r="EO56" s="41"/>
      <c r="EP56" s="41"/>
      <c r="EQ56" s="41"/>
      <c r="ER56" s="41"/>
      <c r="ES56" s="41"/>
      <c r="ET56" s="41"/>
      <c r="EU56" s="41"/>
      <c r="EV56" s="41"/>
      <c r="EW56" s="41"/>
      <c r="EX56" s="41"/>
      <c r="EY56" s="41"/>
      <c r="EZ56" s="41"/>
      <c r="FA56" s="41"/>
      <c r="FB56" s="41"/>
      <c r="FC56" s="41"/>
      <c r="FD56" s="41"/>
      <c r="FE56" s="41"/>
      <c r="FF56" s="41"/>
      <c r="FG56" s="41"/>
      <c r="FH56" s="41"/>
      <c r="FI56" s="41"/>
      <c r="FJ56" s="41"/>
      <c r="FK56" s="41"/>
      <c r="FL56" s="41"/>
      <c r="FM56" s="41"/>
      <c r="FN56" s="41"/>
      <c r="FO56" s="41"/>
      <c r="FP56" s="41"/>
      <c r="FQ56" s="41"/>
      <c r="FR56" s="41"/>
      <c r="FS56" s="41"/>
      <c r="FT56" s="41"/>
      <c r="FU56" s="41"/>
      <c r="FV56" s="41"/>
      <c r="FW56" s="41"/>
      <c r="FX56" s="41"/>
      <c r="FY56" s="41"/>
      <c r="FZ56" s="41"/>
      <c r="GA56" s="41"/>
      <c r="GB56" s="41"/>
      <c r="GC56" s="41"/>
      <c r="GD56" s="41"/>
      <c r="GE56" s="41"/>
      <c r="GF56" s="41"/>
      <c r="GG56" s="41"/>
      <c r="GH56" s="41"/>
      <c r="GI56" s="41"/>
      <c r="GJ56" s="41"/>
      <c r="GK56" s="41"/>
      <c r="GL56" s="41"/>
      <c r="GM56" s="41"/>
      <c r="GN56" s="41"/>
      <c r="GO56" s="41"/>
      <c r="GP56" s="41"/>
      <c r="GQ56" s="41"/>
      <c r="GR56" s="41"/>
      <c r="GS56" s="41"/>
      <c r="GT56" s="41"/>
      <c r="GU56" s="41"/>
      <c r="GV56" s="41"/>
      <c r="GW56" s="41"/>
      <c r="GX56" s="41"/>
      <c r="GY56" s="41"/>
      <c r="GZ56" s="41"/>
      <c r="HA56" s="41"/>
      <c r="HB56" s="41"/>
      <c r="HC56" s="41"/>
      <c r="HD56" s="41"/>
      <c r="HE56" s="41"/>
      <c r="HF56" s="41"/>
      <c r="HG56" s="41"/>
      <c r="HH56" s="41"/>
      <c r="HI56" s="41"/>
      <c r="HJ56" s="41"/>
      <c r="HK56" s="41"/>
      <c r="HL56" s="41"/>
      <c r="HM56" s="41"/>
      <c r="HN56" s="41"/>
      <c r="HO56" s="41"/>
      <c r="HP56" s="41"/>
      <c r="HQ56" s="41"/>
      <c r="HR56" s="41"/>
      <c r="HS56" s="41"/>
      <c r="HT56" s="41"/>
      <c r="HU56" s="41"/>
      <c r="HV56" s="41"/>
      <c r="HW56" s="41"/>
      <c r="HX56" s="41"/>
      <c r="HY56" s="41"/>
      <c r="HZ56" s="41"/>
      <c r="IA56" s="41"/>
      <c r="IB56" s="41"/>
      <c r="IC56" s="41"/>
      <c r="ID56" s="41"/>
      <c r="IE56" s="41"/>
      <c r="IF56" s="41"/>
      <c r="IG56" s="41"/>
      <c r="IH56" s="41"/>
      <c r="II56" s="41"/>
      <c r="IJ56" s="41"/>
      <c r="IK56" s="41"/>
      <c r="IL56" s="41"/>
      <c r="IM56" s="41"/>
      <c r="IN56" s="41"/>
      <c r="IO56" s="41"/>
      <c r="IP56" s="41"/>
      <c r="IQ56" s="41"/>
      <c r="IR56" s="41"/>
      <c r="IS56" s="41"/>
      <c r="IT56" s="41"/>
      <c r="IU56" s="41"/>
      <c r="IV56" s="41"/>
    </row>
    <row r="57" spans="1:256" s="54" customFormat="1" ht="17.25" customHeight="1" x14ac:dyDescent="0.25">
      <c r="A57" s="41" t="s">
        <v>40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  <c r="DT57" s="41"/>
      <c r="DU57" s="41"/>
      <c r="DV57" s="41"/>
      <c r="DW57" s="41"/>
      <c r="DX57" s="41"/>
      <c r="DY57" s="41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41"/>
      <c r="ER57" s="41"/>
      <c r="ES57" s="41"/>
      <c r="ET57" s="41"/>
      <c r="EU57" s="41"/>
      <c r="EV57" s="41"/>
      <c r="EW57" s="41"/>
      <c r="EX57" s="41"/>
      <c r="EY57" s="41"/>
      <c r="EZ57" s="41"/>
      <c r="FA57" s="41"/>
      <c r="FB57" s="41"/>
      <c r="FC57" s="41"/>
      <c r="FD57" s="41"/>
      <c r="FE57" s="41"/>
      <c r="FF57" s="41"/>
      <c r="FG57" s="41"/>
      <c r="FH57" s="41"/>
      <c r="FI57" s="41"/>
      <c r="FJ57" s="41"/>
      <c r="FK57" s="41"/>
      <c r="FL57" s="41"/>
      <c r="FM57" s="41"/>
      <c r="FN57" s="41"/>
      <c r="FO57" s="41"/>
      <c r="FP57" s="41"/>
      <c r="FQ57" s="41"/>
      <c r="FR57" s="41"/>
      <c r="FS57" s="41"/>
      <c r="FT57" s="41"/>
      <c r="FU57" s="41"/>
      <c r="FV57" s="41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41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41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41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41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41"/>
      <c r="IO57" s="41"/>
      <c r="IP57" s="41"/>
      <c r="IQ57" s="41"/>
      <c r="IR57" s="41"/>
      <c r="IS57" s="41"/>
      <c r="IT57" s="41"/>
      <c r="IU57" s="41"/>
      <c r="IV57" s="41"/>
    </row>
    <row r="58" spans="1:256" s="56" customFormat="1" ht="17.25" customHeight="1" x14ac:dyDescent="0.25">
      <c r="A58" s="55" t="s">
        <v>41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  <c r="DT58" s="41"/>
      <c r="DU58" s="41"/>
      <c r="DV58" s="41"/>
      <c r="DW58" s="41"/>
      <c r="DX58" s="41"/>
      <c r="DY58" s="41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41"/>
      <c r="ER58" s="41"/>
      <c r="ES58" s="41"/>
      <c r="ET58" s="41"/>
      <c r="EU58" s="41"/>
      <c r="EV58" s="41"/>
      <c r="EW58" s="41"/>
      <c r="EX58" s="41"/>
      <c r="EY58" s="41"/>
      <c r="EZ58" s="41"/>
      <c r="FA58" s="41"/>
      <c r="FB58" s="41"/>
      <c r="FC58" s="41"/>
      <c r="FD58" s="41"/>
      <c r="FE58" s="41"/>
      <c r="FF58" s="41"/>
      <c r="FG58" s="41"/>
      <c r="FH58" s="41"/>
      <c r="FI58" s="41"/>
      <c r="FJ58" s="41"/>
      <c r="FK58" s="41"/>
      <c r="FL58" s="41"/>
      <c r="FM58" s="41"/>
      <c r="FN58" s="41"/>
      <c r="FO58" s="41"/>
      <c r="FP58" s="41"/>
      <c r="FQ58" s="41"/>
      <c r="FR58" s="41"/>
      <c r="FS58" s="41"/>
      <c r="FT58" s="41"/>
      <c r="FU58" s="41"/>
      <c r="FV58" s="41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41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41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41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41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41"/>
      <c r="IO58" s="41"/>
      <c r="IP58" s="41"/>
      <c r="IQ58" s="41"/>
      <c r="IR58" s="41"/>
      <c r="IS58" s="41"/>
      <c r="IT58" s="41"/>
      <c r="IU58" s="41"/>
      <c r="IV58" s="41"/>
    </row>
    <row r="59" spans="1:256" s="53" customFormat="1" ht="17.25" customHeight="1" x14ac:dyDescent="0.25">
      <c r="A59" s="41" t="s">
        <v>42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</row>
    <row r="60" spans="1:256" s="53" customFormat="1" ht="17.25" customHeight="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4"/>
      <c r="CA60" s="54"/>
      <c r="CB60" s="54"/>
      <c r="CC60" s="54"/>
      <c r="CD60" s="54"/>
      <c r="CE60" s="54"/>
      <c r="CF60" s="54"/>
      <c r="CG60" s="54"/>
      <c r="CH60" s="54"/>
      <c r="CI60" s="54"/>
      <c r="CJ60" s="54"/>
      <c r="CK60" s="54"/>
      <c r="CL60" s="54"/>
      <c r="CM60" s="54"/>
      <c r="CN60" s="54"/>
      <c r="CO60" s="54"/>
      <c r="CP60" s="54"/>
      <c r="CQ60" s="54"/>
      <c r="CR60" s="54"/>
      <c r="CS60" s="54"/>
      <c r="CT60" s="54"/>
      <c r="CU60" s="54"/>
      <c r="CV60" s="54"/>
      <c r="CW60" s="54"/>
      <c r="CX60" s="54"/>
      <c r="CY60" s="54"/>
      <c r="CZ60" s="54"/>
      <c r="DA60" s="54"/>
      <c r="DB60" s="54"/>
      <c r="DC60" s="54"/>
      <c r="DD60" s="54"/>
      <c r="DE60" s="54"/>
      <c r="DF60" s="54"/>
      <c r="DG60" s="54"/>
      <c r="DH60" s="54"/>
      <c r="DI60" s="54"/>
      <c r="DJ60" s="54"/>
      <c r="DK60" s="54"/>
      <c r="DL60" s="54"/>
      <c r="DM60" s="54"/>
      <c r="DN60" s="54"/>
      <c r="DO60" s="54"/>
      <c r="DP60" s="54"/>
      <c r="DQ60" s="54"/>
      <c r="DR60" s="54"/>
      <c r="DS60" s="54"/>
      <c r="DT60" s="54"/>
      <c r="DU60" s="54"/>
      <c r="DV60" s="54"/>
      <c r="DW60" s="54"/>
      <c r="DX60" s="54"/>
      <c r="DY60" s="54"/>
      <c r="DZ60" s="54"/>
      <c r="EA60" s="54"/>
      <c r="EB60" s="54"/>
      <c r="EC60" s="54"/>
      <c r="ED60" s="54"/>
      <c r="EE60" s="54"/>
      <c r="EF60" s="54"/>
      <c r="EG60" s="54"/>
      <c r="EH60" s="54"/>
      <c r="EI60" s="54"/>
      <c r="EJ60" s="54"/>
      <c r="EK60" s="54"/>
      <c r="EL60" s="54"/>
      <c r="EM60" s="54"/>
      <c r="EN60" s="54"/>
      <c r="EO60" s="54"/>
      <c r="EP60" s="54"/>
      <c r="EQ60" s="54"/>
      <c r="ER60" s="54"/>
      <c r="ES60" s="54"/>
      <c r="ET60" s="54"/>
      <c r="EU60" s="54"/>
      <c r="EV60" s="54"/>
      <c r="EW60" s="54"/>
      <c r="EX60" s="54"/>
      <c r="EY60" s="54"/>
      <c r="EZ60" s="54"/>
      <c r="FA60" s="54"/>
      <c r="FB60" s="54"/>
      <c r="FC60" s="54"/>
      <c r="FD60" s="54"/>
      <c r="FE60" s="54"/>
      <c r="FF60" s="54"/>
      <c r="FG60" s="54"/>
      <c r="FH60" s="54"/>
      <c r="FI60" s="54"/>
      <c r="FJ60" s="54"/>
      <c r="FK60" s="54"/>
      <c r="FL60" s="54"/>
      <c r="FM60" s="54"/>
      <c r="FN60" s="54"/>
      <c r="FO60" s="54"/>
      <c r="FP60" s="54"/>
      <c r="FQ60" s="54"/>
      <c r="FR60" s="54"/>
      <c r="FS60" s="54"/>
      <c r="FT60" s="54"/>
      <c r="FU60" s="54"/>
      <c r="FV60" s="54"/>
      <c r="FW60" s="54"/>
      <c r="FX60" s="54"/>
      <c r="FY60" s="54"/>
      <c r="FZ60" s="54"/>
      <c r="GA60" s="54"/>
      <c r="GB60" s="54"/>
      <c r="GC60" s="54"/>
      <c r="GD60" s="54"/>
      <c r="GE60" s="54"/>
      <c r="GF60" s="54"/>
      <c r="GG60" s="54"/>
      <c r="GH60" s="54"/>
      <c r="GI60" s="54"/>
      <c r="GJ60" s="54"/>
      <c r="GK60" s="54"/>
      <c r="GL60" s="54"/>
      <c r="GM60" s="54"/>
      <c r="GN60" s="54"/>
      <c r="GO60" s="54"/>
      <c r="GP60" s="54"/>
      <c r="GQ60" s="54"/>
      <c r="GR60" s="54"/>
      <c r="GS60" s="54"/>
      <c r="GT60" s="54"/>
      <c r="GU60" s="54"/>
      <c r="GV60" s="54"/>
      <c r="GW60" s="54"/>
      <c r="GX60" s="54"/>
      <c r="GY60" s="54"/>
      <c r="GZ60" s="54"/>
      <c r="HA60" s="54"/>
      <c r="HB60" s="54"/>
      <c r="HC60" s="54"/>
      <c r="HD60" s="54"/>
      <c r="HE60" s="54"/>
      <c r="HF60" s="54"/>
      <c r="HG60" s="54"/>
      <c r="HH60" s="54"/>
      <c r="HI60" s="54"/>
      <c r="HJ60" s="54"/>
      <c r="HK60" s="54"/>
      <c r="HL60" s="54"/>
      <c r="HM60" s="54"/>
      <c r="HN60" s="54"/>
      <c r="HO60" s="54"/>
      <c r="HP60" s="54"/>
      <c r="HQ60" s="54"/>
      <c r="HR60" s="54"/>
      <c r="HS60" s="54"/>
      <c r="HT60" s="54"/>
      <c r="HU60" s="54"/>
      <c r="HV60" s="54"/>
      <c r="HW60" s="54"/>
      <c r="HX60" s="54"/>
      <c r="HY60" s="54"/>
      <c r="HZ60" s="54"/>
      <c r="IA60" s="54"/>
      <c r="IB60" s="54"/>
      <c r="IC60" s="54"/>
      <c r="ID60" s="54"/>
      <c r="IE60" s="54"/>
      <c r="IF60" s="54"/>
      <c r="IG60" s="54"/>
      <c r="IH60" s="54"/>
      <c r="II60" s="54"/>
      <c r="IJ60" s="54"/>
      <c r="IK60" s="54"/>
      <c r="IL60" s="54"/>
      <c r="IM60" s="54"/>
      <c r="IN60" s="54"/>
      <c r="IO60" s="54"/>
      <c r="IP60" s="54"/>
      <c r="IQ60" s="54"/>
      <c r="IR60" s="54"/>
      <c r="IS60" s="54"/>
      <c r="IT60" s="54"/>
      <c r="IU60" s="54"/>
      <c r="IV60" s="54"/>
    </row>
    <row r="61" spans="1:256" s="54" customFormat="1" ht="12.75" customHeight="1" x14ac:dyDescent="0.2">
      <c r="A61" s="76"/>
      <c r="B61" s="76"/>
      <c r="C61" s="76"/>
      <c r="D61" s="76"/>
      <c r="E61" s="76"/>
      <c r="F61" s="76"/>
      <c r="G61" s="76"/>
      <c r="H61" s="76"/>
      <c r="I61" s="7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DZ61" s="56"/>
      <c r="EA61" s="56"/>
      <c r="EB61" s="56"/>
      <c r="EC61" s="56"/>
      <c r="ED61" s="56"/>
      <c r="EE61" s="56"/>
      <c r="EF61" s="56"/>
      <c r="EG61" s="56"/>
      <c r="EH61" s="56"/>
      <c r="EI61" s="56"/>
      <c r="EJ61" s="56"/>
      <c r="EK61" s="56"/>
      <c r="EL61" s="56"/>
      <c r="EM61" s="56"/>
      <c r="EN61" s="56"/>
      <c r="EO61" s="56"/>
      <c r="EP61" s="56"/>
      <c r="EQ61" s="56"/>
      <c r="ER61" s="56"/>
      <c r="ES61" s="56"/>
      <c r="ET61" s="56"/>
      <c r="EU61" s="56"/>
      <c r="EV61" s="56"/>
      <c r="EW61" s="56"/>
      <c r="EX61" s="56"/>
      <c r="EY61" s="56"/>
      <c r="EZ61" s="56"/>
      <c r="FA61" s="56"/>
      <c r="FB61" s="56"/>
      <c r="FC61" s="56"/>
      <c r="FD61" s="56"/>
      <c r="FE61" s="56"/>
      <c r="FF61" s="56"/>
      <c r="FG61" s="56"/>
      <c r="FH61" s="56"/>
      <c r="FI61" s="56"/>
      <c r="FJ61" s="56"/>
      <c r="FK61" s="56"/>
      <c r="FL61" s="56"/>
      <c r="FM61" s="56"/>
      <c r="FN61" s="56"/>
      <c r="FO61" s="56"/>
      <c r="FP61" s="56"/>
      <c r="FQ61" s="56"/>
      <c r="FR61" s="56"/>
      <c r="FS61" s="56"/>
      <c r="FT61" s="56"/>
      <c r="FU61" s="56"/>
      <c r="FV61" s="56"/>
      <c r="FW61" s="56"/>
      <c r="FX61" s="56"/>
      <c r="FY61" s="56"/>
      <c r="FZ61" s="56"/>
      <c r="GA61" s="56"/>
      <c r="GB61" s="56"/>
      <c r="GC61" s="56"/>
      <c r="GD61" s="56"/>
      <c r="GE61" s="56"/>
      <c r="GF61" s="56"/>
      <c r="GG61" s="56"/>
      <c r="GH61" s="56"/>
      <c r="GI61" s="56"/>
      <c r="GJ61" s="56"/>
      <c r="GK61" s="56"/>
      <c r="GL61" s="56"/>
      <c r="GM61" s="56"/>
      <c r="GN61" s="56"/>
      <c r="GO61" s="56"/>
      <c r="GP61" s="56"/>
      <c r="GQ61" s="56"/>
      <c r="GR61" s="56"/>
      <c r="GS61" s="56"/>
      <c r="GT61" s="56"/>
      <c r="GU61" s="56"/>
      <c r="GV61" s="56"/>
      <c r="GW61" s="56"/>
      <c r="GX61" s="56"/>
      <c r="GY61" s="56"/>
      <c r="GZ61" s="56"/>
      <c r="HA61" s="56"/>
      <c r="HB61" s="56"/>
      <c r="HC61" s="56"/>
      <c r="HD61" s="56"/>
      <c r="HE61" s="56"/>
      <c r="HF61" s="56"/>
      <c r="HG61" s="56"/>
      <c r="HH61" s="56"/>
      <c r="HI61" s="56"/>
      <c r="HJ61" s="56"/>
      <c r="HK61" s="56"/>
      <c r="HL61" s="56"/>
      <c r="HM61" s="56"/>
      <c r="HN61" s="56"/>
      <c r="HO61" s="56"/>
      <c r="HP61" s="56"/>
      <c r="HQ61" s="56"/>
      <c r="HR61" s="56"/>
      <c r="HS61" s="56"/>
      <c r="HT61" s="56"/>
      <c r="HU61" s="56"/>
      <c r="HV61" s="56"/>
      <c r="HW61" s="56"/>
      <c r="HX61" s="56"/>
      <c r="HY61" s="56"/>
      <c r="HZ61" s="56"/>
      <c r="IA61" s="56"/>
      <c r="IB61" s="56"/>
      <c r="IC61" s="56"/>
      <c r="ID61" s="56"/>
      <c r="IE61" s="56"/>
      <c r="IF61" s="56"/>
      <c r="IG61" s="56"/>
      <c r="IH61" s="56"/>
      <c r="II61" s="56"/>
      <c r="IJ61" s="56"/>
      <c r="IK61" s="56"/>
      <c r="IL61" s="56"/>
      <c r="IM61" s="56"/>
      <c r="IN61" s="56"/>
      <c r="IO61" s="56"/>
      <c r="IP61" s="56"/>
      <c r="IQ61" s="56"/>
      <c r="IR61" s="56"/>
      <c r="IS61" s="56"/>
      <c r="IT61" s="56"/>
      <c r="IU61" s="56"/>
      <c r="IV61" s="56"/>
    </row>
  </sheetData>
  <mergeCells count="61">
    <mergeCell ref="B49:D49"/>
    <mergeCell ref="E49:V49"/>
    <mergeCell ref="G47:V47"/>
    <mergeCell ref="E48:F48"/>
    <mergeCell ref="G48:V48"/>
    <mergeCell ref="B34:D36"/>
    <mergeCell ref="E34:F36"/>
    <mergeCell ref="E47:F47"/>
    <mergeCell ref="B46:D46"/>
    <mergeCell ref="E46:F46"/>
    <mergeCell ref="A43:A45"/>
    <mergeCell ref="B43:D45"/>
    <mergeCell ref="E44:F44"/>
    <mergeCell ref="E26:F26"/>
    <mergeCell ref="A40:A42"/>
    <mergeCell ref="B40:D42"/>
    <mergeCell ref="E41:F41"/>
    <mergeCell ref="E27:F27"/>
    <mergeCell ref="E29:F29"/>
    <mergeCell ref="E30:F30"/>
    <mergeCell ref="A31:A32"/>
    <mergeCell ref="B31:D32"/>
    <mergeCell ref="A22:A28"/>
    <mergeCell ref="B33:D33"/>
    <mergeCell ref="E33:F33"/>
    <mergeCell ref="A34:A36"/>
    <mergeCell ref="B21:D21"/>
    <mergeCell ref="E21:F21"/>
    <mergeCell ref="G21:V21"/>
    <mergeCell ref="B22:D30"/>
    <mergeCell ref="E22:F22"/>
    <mergeCell ref="E23:F23"/>
    <mergeCell ref="E24:F24"/>
    <mergeCell ref="E25:F25"/>
    <mergeCell ref="AA17:AV17"/>
    <mergeCell ref="AA18:AV18"/>
    <mergeCell ref="A19:A20"/>
    <mergeCell ref="B19:D20"/>
    <mergeCell ref="E19:F20"/>
    <mergeCell ref="G19:V20"/>
    <mergeCell ref="AA14:AV14"/>
    <mergeCell ref="B10:W10"/>
    <mergeCell ref="B11:W11"/>
    <mergeCell ref="A12:W12"/>
    <mergeCell ref="AA15:AV15"/>
    <mergeCell ref="A3:D3"/>
    <mergeCell ref="A4:C4"/>
    <mergeCell ref="C1:W1"/>
    <mergeCell ref="A61:I61"/>
    <mergeCell ref="B50:D50"/>
    <mergeCell ref="B52:D52"/>
    <mergeCell ref="B53:D53"/>
    <mergeCell ref="E50:F50"/>
    <mergeCell ref="E52:F52"/>
    <mergeCell ref="E53:F53"/>
    <mergeCell ref="G50:U50"/>
    <mergeCell ref="G52:U52"/>
    <mergeCell ref="G53:U53"/>
    <mergeCell ref="B51:D51"/>
    <mergeCell ref="R31:V31"/>
    <mergeCell ref="R32:V32"/>
  </mergeCells>
  <pageMargins left="0.59055118110236227" right="0" top="0.15748031496062992" bottom="0.15748031496062992" header="0.15748031496062992" footer="0.1574803149606299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Голах Ольга Ивановна</cp:lastModifiedBy>
  <cp:lastPrinted>2023-01-20T11:37:53Z</cp:lastPrinted>
  <dcterms:created xsi:type="dcterms:W3CDTF">2017-07-31T08:48:50Z</dcterms:created>
  <dcterms:modified xsi:type="dcterms:W3CDTF">2023-01-26T06:58:41Z</dcterms:modified>
</cp:coreProperties>
</file>